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4855" windowHeight="12270"/>
  </bookViews>
  <sheets>
    <sheet name="Weltbev." sheetId="4" r:id="rId1"/>
    <sheet name="Bev. USA" sheetId="5" r:id="rId2"/>
    <sheet name="Log. Wachstum" sheetId="1" r:id="rId3"/>
    <sheet name="Räuber Beute" sheetId="2" r:id="rId4"/>
    <sheet name="Angebot Nachfrage" sheetId="6" r:id="rId5"/>
    <sheet name="Produktzyklus" sheetId="7" r:id="rId6"/>
    <sheet name="Inflation" sheetId="8" r:id="rId7"/>
  </sheets>
  <definedNames>
    <definedName name="alpha">Inflation!$G$6</definedName>
    <definedName name="beta">Inflation!$G$7</definedName>
    <definedName name="delta">Inflation!$G$9</definedName>
    <definedName name="e">'Räuber Beute'!$L$45</definedName>
    <definedName name="eps">Inflation!$G$10</definedName>
    <definedName name="gamma" localSheetId="6">Inflation!$G$8</definedName>
    <definedName name="gamma0">'Angebot Nachfrage'!$J$7</definedName>
    <definedName name="h">'Räuber Beute'!$L$46</definedName>
    <definedName name="h_" localSheetId="5">Produktzyklus!$H$13</definedName>
    <definedName name="h0">'Angebot Nachfrage'!$J$8</definedName>
    <definedName name="hh" localSheetId="6">Inflation!$G$12</definedName>
    <definedName name="K_">Produktzyklus!$H$10</definedName>
    <definedName name="K_max">Produktzyklus!$K$35</definedName>
    <definedName name="l_">Produktzyklus!$H$12</definedName>
    <definedName name="m">Inflation!$G$11</definedName>
    <definedName name="N_0">Produktzyklus!$H$9</definedName>
    <definedName name="p_max">Produktzyklus!$K$36</definedName>
    <definedName name="p0">'Angebot Nachfrage'!$J$6</definedName>
    <definedName name="r_">Produktzyklus!$H$11</definedName>
  </definedNames>
  <calcPr calcId="124519"/>
</workbook>
</file>

<file path=xl/calcChain.xml><?xml version="1.0" encoding="utf-8"?>
<calcChain xmlns="http://schemas.openxmlformats.org/spreadsheetml/2006/main">
  <c r="A10" i="6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9"/>
  <c r="G47" i="2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46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6" i="8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8" i="7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34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C8" i="5"/>
  <c r="C9" s="1"/>
  <c r="C10"/>
  <c r="C11"/>
  <c r="C12"/>
  <c r="C14"/>
  <c r="C15"/>
  <c r="C16"/>
  <c r="C18"/>
  <c r="C19"/>
  <c r="C20"/>
  <c r="C22"/>
  <c r="C23"/>
  <c r="C8" i="4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1" i="5" l="1"/>
  <c r="C17"/>
  <c r="C13"/>
</calcChain>
</file>

<file path=xl/sharedStrings.xml><?xml version="1.0" encoding="utf-8"?>
<sst xmlns="http://schemas.openxmlformats.org/spreadsheetml/2006/main" count="95" uniqueCount="74">
  <si>
    <t>Beispiele aus der mathematischen Ökologie</t>
  </si>
  <si>
    <t>Simulation des logistischen Wachstums</t>
  </si>
  <si>
    <t>Parameter:</t>
  </si>
  <si>
    <t>Umweltkapazität K</t>
  </si>
  <si>
    <t>Wachstumsrate r</t>
  </si>
  <si>
    <t>Zeit t</t>
  </si>
  <si>
    <t>Pop.exakt</t>
  </si>
  <si>
    <t>Pop. Euler</t>
  </si>
  <si>
    <t>Schrittweite</t>
  </si>
  <si>
    <t>Entwicklung der Weltbevölkerung für die Jahre 1750 bis 2000</t>
  </si>
  <si>
    <t>Jahr</t>
  </si>
  <si>
    <t>Bev. in Mrd.</t>
  </si>
  <si>
    <t>Formel 1</t>
  </si>
  <si>
    <t>Formel 2</t>
  </si>
  <si>
    <t>x(1960)</t>
  </si>
  <si>
    <t>r</t>
  </si>
  <si>
    <t>Formel</t>
  </si>
  <si>
    <t>K</t>
  </si>
  <si>
    <t>Zeit</t>
  </si>
  <si>
    <t>Bev. in Mill.</t>
  </si>
  <si>
    <t>Entwicklung der Bevölkerung der USA für die Jahre 1800 bis 1950</t>
  </si>
  <si>
    <t>Angebot und Nachfrage in einem Elementarmarkt</t>
  </si>
  <si>
    <t>Preis</t>
  </si>
  <si>
    <t>Angebot</t>
  </si>
  <si>
    <t>Nachfrage</t>
  </si>
  <si>
    <t>Hilfsgrößen</t>
  </si>
  <si>
    <t>t</t>
  </si>
  <si>
    <t>p(t)</t>
  </si>
  <si>
    <t>A(t)</t>
  </si>
  <si>
    <t>N(t)</t>
  </si>
  <si>
    <t>k1</t>
  </si>
  <si>
    <t>k2</t>
  </si>
  <si>
    <t>Preis p0</t>
  </si>
  <si>
    <t>gamma</t>
  </si>
  <si>
    <t>Schrittw. h</t>
  </si>
  <si>
    <t>Produktlebenszyklus in der Betriebswirtschaft</t>
  </si>
  <si>
    <t>Verbreit. N</t>
  </si>
  <si>
    <t>Neukauf N´</t>
  </si>
  <si>
    <t>Ersatz N/l</t>
  </si>
  <si>
    <t>Absatz A</t>
  </si>
  <si>
    <t>(a)</t>
  </si>
  <si>
    <t>Kap. K</t>
  </si>
  <si>
    <t>Wachs. r</t>
  </si>
  <si>
    <t>Dauer l</t>
  </si>
  <si>
    <t>(b)</t>
  </si>
  <si>
    <t>Kap. K_max</t>
  </si>
  <si>
    <t>Preis p_max</t>
  </si>
  <si>
    <t>Preis p</t>
  </si>
  <si>
    <t>Ums. U_ges</t>
  </si>
  <si>
    <t>Inflation und Arbeitslosigkeit</t>
  </si>
  <si>
    <t>Infl.rate p</t>
  </si>
  <si>
    <t xml:space="preserve"> Infl.erw. q</t>
  </si>
  <si>
    <t>Arbeitslos. u</t>
  </si>
  <si>
    <t>alpha</t>
  </si>
  <si>
    <t>beta</t>
  </si>
  <si>
    <t>delta</t>
  </si>
  <si>
    <t>eps</t>
  </si>
  <si>
    <t>Geldmge. m</t>
  </si>
  <si>
    <t>e</t>
  </si>
  <si>
    <t>h</t>
  </si>
  <si>
    <t>Beute x</t>
  </si>
  <si>
    <t>Räuber y</t>
  </si>
  <si>
    <t>p(x)</t>
  </si>
  <si>
    <t>x_stern</t>
  </si>
  <si>
    <t>a = r = s = 1, b = 100, k = 300</t>
  </si>
  <si>
    <t>Exponentielles Wachstum in der Ökologie</t>
  </si>
  <si>
    <t>Interaktion von Populationen</t>
  </si>
  <si>
    <t>Räuber-Beute-Modell von Rosenzweig und MacArthur</t>
  </si>
  <si>
    <t>x bzw. y</t>
  </si>
  <si>
    <t>Isoklinen:</t>
  </si>
  <si>
    <t>Beispiele aus der Wirtschaftsmathematik</t>
  </si>
  <si>
    <t>Anf. N_0</t>
  </si>
  <si>
    <t>Produktzyklus bei beschränkter Lebensdauer</t>
  </si>
  <si>
    <t>Produktzyklus bei preisabhängiger Marktkapazität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</si>
</sst>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"/>
    <numFmt numFmtId="166" formatCode="0.000"/>
  </numFmts>
  <fonts count="16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</font>
    <font>
      <sz val="8"/>
      <name val="Arial"/>
    </font>
    <font>
      <sz val="8"/>
      <name val="Calibri"/>
      <family val="2"/>
    </font>
    <font>
      <sz val="10"/>
      <name val="Times New Roman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3"/>
      <name val="Cambria"/>
      <family val="1"/>
      <scheme val="major"/>
    </font>
    <font>
      <sz val="11"/>
      <color rgb="FF0061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" fillId="0" borderId="0"/>
    <xf numFmtId="0" fontId="10" fillId="0" borderId="0" applyNumberFormat="0" applyFill="0" applyBorder="0" applyAlignment="0" applyProtection="0"/>
    <xf numFmtId="0" fontId="15" fillId="4" borderId="0" applyNumberFormat="0" applyBorder="0" applyAlignment="0" applyProtection="0"/>
  </cellStyleXfs>
  <cellXfs count="90">
    <xf numFmtId="0" fontId="0" fillId="0" borderId="0" xfId="0"/>
    <xf numFmtId="0" fontId="10" fillId="0" borderId="0" xfId="7"/>
    <xf numFmtId="0" fontId="1" fillId="0" borderId="0" xfId="0" applyFont="1"/>
    <xf numFmtId="0" fontId="9" fillId="3" borderId="0" xfId="2"/>
    <xf numFmtId="0" fontId="6" fillId="0" borderId="0" xfId="6" applyFont="1"/>
    <xf numFmtId="0" fontId="6" fillId="0" borderId="4" xfId="6" applyFont="1" applyBorder="1" applyAlignment="1">
      <alignment horizontal="center"/>
    </xf>
    <xf numFmtId="2" fontId="6" fillId="0" borderId="15" xfId="6" applyNumberFormat="1" applyFont="1" applyBorder="1" applyAlignment="1">
      <alignment horizontal="center"/>
    </xf>
    <xf numFmtId="2" fontId="6" fillId="0" borderId="16" xfId="6" applyNumberFormat="1" applyFont="1" applyBorder="1" applyAlignment="1">
      <alignment horizontal="center"/>
    </xf>
    <xf numFmtId="2" fontId="6" fillId="0" borderId="17" xfId="6" applyNumberFormat="1" applyFont="1" applyBorder="1" applyAlignment="1">
      <alignment horizontal="center"/>
    </xf>
    <xf numFmtId="0" fontId="6" fillId="0" borderId="7" xfId="6" applyFont="1" applyBorder="1" applyAlignment="1">
      <alignment horizontal="center"/>
    </xf>
    <xf numFmtId="2" fontId="6" fillId="0" borderId="18" xfId="6" applyNumberFormat="1" applyFont="1" applyBorder="1" applyAlignment="1">
      <alignment horizontal="center"/>
    </xf>
    <xf numFmtId="2" fontId="6" fillId="0" borderId="0" xfId="6" applyNumberFormat="1" applyFont="1" applyBorder="1" applyAlignment="1">
      <alignment horizontal="center"/>
    </xf>
    <xf numFmtId="2" fontId="6" fillId="0" borderId="6" xfId="6" applyNumberFormat="1" applyFont="1" applyBorder="1" applyAlignment="1">
      <alignment horizontal="center"/>
    </xf>
    <xf numFmtId="0" fontId="6" fillId="0" borderId="19" xfId="6" applyFont="1" applyBorder="1" applyAlignment="1">
      <alignment horizontal="center"/>
    </xf>
    <xf numFmtId="2" fontId="6" fillId="0" borderId="20" xfId="6" applyNumberFormat="1" applyFont="1" applyBorder="1" applyAlignment="1">
      <alignment horizontal="center"/>
    </xf>
    <xf numFmtId="2" fontId="6" fillId="0" borderId="21" xfId="6" applyNumberFormat="1" applyFont="1" applyBorder="1" applyAlignment="1">
      <alignment horizontal="center"/>
    </xf>
    <xf numFmtId="2" fontId="6" fillId="0" borderId="22" xfId="6" applyNumberFormat="1" applyFont="1" applyBorder="1" applyAlignment="1">
      <alignment horizontal="center"/>
    </xf>
    <xf numFmtId="0" fontId="6" fillId="0" borderId="9" xfId="6" applyFont="1" applyBorder="1" applyAlignment="1">
      <alignment horizontal="center"/>
    </xf>
    <xf numFmtId="2" fontId="6" fillId="0" borderId="23" xfId="6" applyNumberFormat="1" applyFont="1" applyBorder="1" applyAlignment="1">
      <alignment horizontal="center"/>
    </xf>
    <xf numFmtId="2" fontId="6" fillId="0" borderId="24" xfId="6" applyNumberFormat="1" applyFont="1" applyBorder="1" applyAlignment="1">
      <alignment horizontal="center"/>
    </xf>
    <xf numFmtId="0" fontId="6" fillId="0" borderId="11" xfId="6" applyFont="1" applyBorder="1"/>
    <xf numFmtId="0" fontId="6" fillId="0" borderId="0" xfId="6" applyFont="1" applyAlignment="1">
      <alignment horizontal="center"/>
    </xf>
    <xf numFmtId="2" fontId="6" fillId="0" borderId="0" xfId="6" applyNumberFormat="1" applyFont="1" applyAlignment="1">
      <alignment horizontal="center"/>
    </xf>
    <xf numFmtId="0" fontId="7" fillId="0" borderId="0" xfId="6" applyFont="1"/>
    <xf numFmtId="0" fontId="1" fillId="0" borderId="0" xfId="0" applyFont="1"/>
    <xf numFmtId="0" fontId="7" fillId="0" borderId="0" xfId="3" applyFont="1"/>
    <xf numFmtId="0" fontId="6" fillId="0" borderId="0" xfId="3" applyFont="1"/>
    <xf numFmtId="0" fontId="7" fillId="0" borderId="0" xfId="3" applyFont="1" applyAlignment="1">
      <alignment horizontal="center"/>
    </xf>
    <xf numFmtId="0" fontId="6" fillId="0" borderId="0" xfId="5" applyFont="1"/>
    <xf numFmtId="0" fontId="7" fillId="0" borderId="0" xfId="5" applyFont="1"/>
    <xf numFmtId="0" fontId="7" fillId="0" borderId="0" xfId="5" applyFont="1" applyAlignment="1">
      <alignment horizontal="center"/>
    </xf>
    <xf numFmtId="0" fontId="8" fillId="2" borderId="1" xfId="1" applyBorder="1" applyAlignment="1">
      <alignment horizontal="center"/>
    </xf>
    <xf numFmtId="0" fontId="8" fillId="2" borderId="12" xfId="1" applyBorder="1" applyAlignment="1">
      <alignment horizontal="center"/>
    </xf>
    <xf numFmtId="0" fontId="8" fillId="2" borderId="13" xfId="1" applyBorder="1" applyAlignment="1">
      <alignment horizontal="center"/>
    </xf>
    <xf numFmtId="0" fontId="8" fillId="2" borderId="14" xfId="1" applyBorder="1" applyAlignment="1">
      <alignment horizontal="center"/>
    </xf>
    <xf numFmtId="0" fontId="12" fillId="0" borderId="0" xfId="6" applyFont="1"/>
    <xf numFmtId="0" fontId="13" fillId="0" borderId="0" xfId="6" applyFont="1"/>
    <xf numFmtId="0" fontId="13" fillId="0" borderId="4" xfId="6" applyFont="1" applyBorder="1" applyAlignment="1">
      <alignment horizontal="center"/>
    </xf>
    <xf numFmtId="166" fontId="13" fillId="0" borderId="5" xfId="6" applyNumberFormat="1" applyFont="1" applyBorder="1" applyAlignment="1">
      <alignment horizontal="center"/>
    </xf>
    <xf numFmtId="166" fontId="13" fillId="0" borderId="6" xfId="6" applyNumberFormat="1" applyFont="1" applyBorder="1" applyAlignment="1">
      <alignment horizontal="center"/>
    </xf>
    <xf numFmtId="0" fontId="13" fillId="0" borderId="7" xfId="6" applyFont="1" applyBorder="1" applyAlignment="1">
      <alignment horizontal="center"/>
    </xf>
    <xf numFmtId="166" fontId="13" fillId="0" borderId="8" xfId="6" applyNumberFormat="1" applyFont="1" applyBorder="1" applyAlignment="1">
      <alignment horizontal="center"/>
    </xf>
    <xf numFmtId="0" fontId="13" fillId="0" borderId="9" xfId="6" applyFont="1" applyBorder="1" applyAlignment="1">
      <alignment horizontal="center"/>
    </xf>
    <xf numFmtId="166" fontId="13" fillId="0" borderId="10" xfId="6" applyNumberFormat="1" applyFont="1" applyBorder="1" applyAlignment="1">
      <alignment horizontal="center"/>
    </xf>
    <xf numFmtId="166" fontId="13" fillId="0" borderId="11" xfId="6" applyNumberFormat="1" applyFont="1" applyBorder="1" applyAlignment="1">
      <alignment horizontal="center"/>
    </xf>
    <xf numFmtId="0" fontId="8" fillId="2" borderId="2" xfId="1" applyBorder="1" applyAlignment="1">
      <alignment horizontal="center"/>
    </xf>
    <xf numFmtId="0" fontId="8" fillId="2" borderId="3" xfId="1" applyBorder="1" applyAlignment="1">
      <alignment horizontal="center"/>
    </xf>
    <xf numFmtId="0" fontId="0" fillId="0" borderId="8" xfId="0" applyBorder="1"/>
    <xf numFmtId="2" fontId="0" fillId="0" borderId="0" xfId="0" applyNumberFormat="1" applyBorder="1"/>
    <xf numFmtId="2" fontId="0" fillId="0" borderId="26" xfId="0" applyNumberFormat="1" applyBorder="1"/>
    <xf numFmtId="0" fontId="0" fillId="0" borderId="27" xfId="0" applyBorder="1"/>
    <xf numFmtId="2" fontId="0" fillId="0" borderId="21" xfId="0" applyNumberFormat="1" applyBorder="1"/>
    <xf numFmtId="2" fontId="0" fillId="0" borderId="28" xfId="0" applyNumberFormat="1" applyBorder="1"/>
    <xf numFmtId="0" fontId="11" fillId="0" borderId="0" xfId="0" applyFont="1"/>
    <xf numFmtId="0" fontId="8" fillId="2" borderId="5" xfId="1" applyBorder="1" applyAlignment="1">
      <alignment horizontal="center"/>
    </xf>
    <xf numFmtId="0" fontId="6" fillId="0" borderId="8" xfId="3" applyFont="1" applyBorder="1"/>
    <xf numFmtId="0" fontId="6" fillId="0" borderId="27" xfId="3" applyFont="1" applyBorder="1"/>
    <xf numFmtId="165" fontId="6" fillId="0" borderId="8" xfId="5" applyNumberFormat="1" applyFont="1" applyBorder="1"/>
    <xf numFmtId="165" fontId="6" fillId="0" borderId="27" xfId="5" applyNumberFormat="1" applyFont="1" applyBorder="1"/>
    <xf numFmtId="0" fontId="12" fillId="0" borderId="0" xfId="4" applyFont="1"/>
    <xf numFmtId="0" fontId="13" fillId="0" borderId="0" xfId="4" applyFont="1"/>
    <xf numFmtId="0" fontId="13" fillId="0" borderId="8" xfId="4" applyFont="1" applyBorder="1"/>
    <xf numFmtId="0" fontId="13" fillId="0" borderId="27" xfId="4" applyFont="1" applyBorder="1"/>
    <xf numFmtId="0" fontId="14" fillId="0" borderId="0" xfId="7" applyFont="1"/>
    <xf numFmtId="0" fontId="8" fillId="2" borderId="16" xfId="1" applyBorder="1" applyAlignment="1">
      <alignment horizontal="center"/>
    </xf>
    <xf numFmtId="0" fontId="8" fillId="2" borderId="25" xfId="1" applyBorder="1" applyAlignment="1">
      <alignment horizontal="center"/>
    </xf>
    <xf numFmtId="0" fontId="8" fillId="2" borderId="0" xfId="1" applyBorder="1" applyAlignment="1">
      <alignment horizontal="center"/>
    </xf>
    <xf numFmtId="0" fontId="8" fillId="2" borderId="8" xfId="1" applyBorder="1" applyAlignment="1">
      <alignment horizontal="center"/>
    </xf>
    <xf numFmtId="0" fontId="8" fillId="2" borderId="26" xfId="1" applyBorder="1" applyAlignment="1">
      <alignment horizontal="center"/>
    </xf>
    <xf numFmtId="2" fontId="9" fillId="3" borderId="0" xfId="2" applyNumberFormat="1" applyBorder="1"/>
    <xf numFmtId="2" fontId="9" fillId="3" borderId="26" xfId="2" applyNumberFormat="1" applyBorder="1"/>
    <xf numFmtId="0" fontId="8" fillId="2" borderId="16" xfId="1" applyBorder="1" applyAlignment="1">
      <alignment horizontal="center"/>
    </xf>
    <xf numFmtId="0" fontId="8" fillId="2" borderId="25" xfId="1" applyBorder="1" applyAlignment="1">
      <alignment horizontal="center"/>
    </xf>
    <xf numFmtId="2" fontId="15" fillId="4" borderId="0" xfId="8" applyNumberFormat="1" applyBorder="1"/>
    <xf numFmtId="2" fontId="15" fillId="4" borderId="26" xfId="8" applyNumberFormat="1" applyBorder="1"/>
    <xf numFmtId="2" fontId="15" fillId="4" borderId="21" xfId="8" applyNumberFormat="1" applyBorder="1"/>
    <xf numFmtId="2" fontId="15" fillId="4" borderId="28" xfId="8" applyNumberFormat="1" applyBorder="1"/>
    <xf numFmtId="165" fontId="15" fillId="4" borderId="0" xfId="8" applyNumberFormat="1" applyBorder="1"/>
    <xf numFmtId="165" fontId="15" fillId="4" borderId="26" xfId="8" applyNumberFormat="1" applyBorder="1"/>
    <xf numFmtId="165" fontId="15" fillId="4" borderId="21" xfId="8" applyNumberFormat="1" applyBorder="1"/>
    <xf numFmtId="165" fontId="15" fillId="4" borderId="28" xfId="8" applyNumberFormat="1" applyBorder="1"/>
    <xf numFmtId="165" fontId="9" fillId="3" borderId="0" xfId="2" applyNumberFormat="1" applyBorder="1"/>
    <xf numFmtId="165" fontId="9" fillId="3" borderId="21" xfId="2" applyNumberFormat="1" applyBorder="1"/>
    <xf numFmtId="164" fontId="15" fillId="4" borderId="0" xfId="8" applyNumberFormat="1" applyBorder="1"/>
    <xf numFmtId="164" fontId="15" fillId="4" borderId="26" xfId="8" applyNumberFormat="1" applyBorder="1"/>
    <xf numFmtId="164" fontId="15" fillId="4" borderId="21" xfId="8" applyNumberFormat="1" applyBorder="1"/>
    <xf numFmtId="164" fontId="15" fillId="4" borderId="28" xfId="8" applyNumberFormat="1" applyBorder="1"/>
    <xf numFmtId="0" fontId="15" fillId="4" borderId="8" xfId="8" applyBorder="1"/>
    <xf numFmtId="0" fontId="15" fillId="4" borderId="0" xfId="8" applyBorder="1"/>
    <xf numFmtId="0" fontId="15" fillId="4" borderId="27" xfId="8" applyBorder="1"/>
  </cellXfs>
  <cellStyles count="9">
    <cellStyle name="40% - Akzent1" xfId="1" builtinId="31"/>
    <cellStyle name="Gut" xfId="8" builtinId="26"/>
    <cellStyle name="Schlecht" xfId="2" builtinId="27"/>
    <cellStyle name="Standard" xfId="0" builtinId="0"/>
    <cellStyle name="Standard_BSP3_2" xfId="3"/>
    <cellStyle name="Standard_BSP3_3" xfId="4"/>
    <cellStyle name="Standard_BSP3_4" xfId="5"/>
    <cellStyle name="Standard_Weltbevölkerung" xfId="6"/>
    <cellStyle name="Überschrift" xfId="7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Weltbevölkerung von 1750 bis 2000</a:t>
            </a:r>
          </a:p>
        </c:rich>
      </c:tx>
      <c:layout>
        <c:manualLayout>
          <c:xMode val="edge"/>
          <c:yMode val="edge"/>
          <c:x val="0.27831766174859246"/>
          <c:y val="7.96296475210537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841441079845962"/>
          <c:y val="0.21565217391304337"/>
          <c:w val="0.67314022227103421"/>
          <c:h val="0.67130434782608694"/>
        </c:manualLayout>
      </c:layout>
      <c:scatterChart>
        <c:scatterStyle val="smoothMarker"/>
        <c:ser>
          <c:idx val="1"/>
          <c:order val="0"/>
          <c:tx>
            <c:strRef>
              <c:f>Weltbev.!$B$7</c:f>
              <c:strCache>
                <c:ptCount val="1"/>
                <c:pt idx="0">
                  <c:v>Bev. in Mrd.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0000FF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Weltbev.!$A$8:$A$21</c:f>
              <c:numCache>
                <c:formatCode>General</c:formatCode>
                <c:ptCount val="14"/>
                <c:pt idx="0">
                  <c:v>1750</c:v>
                </c:pt>
                <c:pt idx="1">
                  <c:v>1800</c:v>
                </c:pt>
                <c:pt idx="2">
                  <c:v>1850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</c:numCache>
            </c:numRef>
          </c:xVal>
          <c:yVal>
            <c:numRef>
              <c:f>Weltbev.!$B$8:$B$21</c:f>
              <c:numCache>
                <c:formatCode>0.00</c:formatCode>
                <c:ptCount val="14"/>
                <c:pt idx="0">
                  <c:v>0.79</c:v>
                </c:pt>
                <c:pt idx="1">
                  <c:v>0.98</c:v>
                </c:pt>
                <c:pt idx="2">
                  <c:v>1.26</c:v>
                </c:pt>
                <c:pt idx="3">
                  <c:v>1.65</c:v>
                </c:pt>
                <c:pt idx="4">
                  <c:v>1.75</c:v>
                </c:pt>
                <c:pt idx="5">
                  <c:v>1.86</c:v>
                </c:pt>
                <c:pt idx="6">
                  <c:v>2.0699999999999998</c:v>
                </c:pt>
                <c:pt idx="7">
                  <c:v>2.2999999999999998</c:v>
                </c:pt>
                <c:pt idx="8">
                  <c:v>2.5499999999999998</c:v>
                </c:pt>
                <c:pt idx="9">
                  <c:v>3.04</c:v>
                </c:pt>
                <c:pt idx="10">
                  <c:v>3.71</c:v>
                </c:pt>
                <c:pt idx="11">
                  <c:v>4.45</c:v>
                </c:pt>
                <c:pt idx="12">
                  <c:v>5.28</c:v>
                </c:pt>
                <c:pt idx="13">
                  <c:v>6.09</c:v>
                </c:pt>
              </c:numCache>
            </c:numRef>
          </c:yVal>
        </c:ser>
        <c:ser>
          <c:idx val="0"/>
          <c:order val="1"/>
          <c:tx>
            <c:strRef>
              <c:f>Weltbev.!$C$7</c:f>
              <c:strCache>
                <c:ptCount val="1"/>
                <c:pt idx="0">
                  <c:v>Formel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0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Weltbev.!$A$8:$A$21</c:f>
              <c:numCache>
                <c:formatCode>General</c:formatCode>
                <c:ptCount val="14"/>
                <c:pt idx="0">
                  <c:v>1750</c:v>
                </c:pt>
                <c:pt idx="1">
                  <c:v>1800</c:v>
                </c:pt>
                <c:pt idx="2">
                  <c:v>1850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</c:numCache>
            </c:numRef>
          </c:xVal>
          <c:yVal>
            <c:numRef>
              <c:f>Weltbev.!$C$8:$C$21</c:f>
              <c:numCache>
                <c:formatCode>0.00</c:formatCode>
                <c:ptCount val="14"/>
                <c:pt idx="0">
                  <c:v>4.498673046143311E-2</c:v>
                </c:pt>
                <c:pt idx="1">
                  <c:v>0.12228661193509863</c:v>
                </c:pt>
                <c:pt idx="2">
                  <c:v>0.33240947508700158</c:v>
                </c:pt>
                <c:pt idx="3">
                  <c:v>0.90358263573660635</c:v>
                </c:pt>
                <c:pt idx="4">
                  <c:v>1.103638323514327</c:v>
                </c:pt>
                <c:pt idx="5">
                  <c:v>1.3479868923516647</c:v>
                </c:pt>
                <c:pt idx="6">
                  <c:v>1.6464349082820791</c:v>
                </c:pt>
                <c:pt idx="7">
                  <c:v>2.0109601381069178</c:v>
                </c:pt>
                <c:pt idx="8">
                  <c:v>2.4561922592339456</c:v>
                </c:pt>
                <c:pt idx="9">
                  <c:v>3</c:v>
                </c:pt>
                <c:pt idx="10">
                  <c:v>3.6642082744805098</c:v>
                </c:pt>
                <c:pt idx="11">
                  <c:v>4.475474092923811</c:v>
                </c:pt>
                <c:pt idx="12">
                  <c:v>5.4663564011715264</c:v>
                </c:pt>
                <c:pt idx="13">
                  <c:v>6.6766227854774041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Weltbev.!$D$7</c:f>
              <c:strCache>
                <c:ptCount val="1"/>
                <c:pt idx="0">
                  <c:v>Formel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Weltbev.!$A$8:$A$21</c:f>
              <c:numCache>
                <c:formatCode>General</c:formatCode>
                <c:ptCount val="14"/>
                <c:pt idx="0">
                  <c:v>1750</c:v>
                </c:pt>
                <c:pt idx="1">
                  <c:v>1800</c:v>
                </c:pt>
                <c:pt idx="2">
                  <c:v>1850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</c:numCache>
            </c:numRef>
          </c:xVal>
          <c:yVal>
            <c:numRef>
              <c:f>Weltbev.!$D$8:$D$21</c:f>
              <c:numCache>
                <c:formatCode>0.00</c:formatCode>
                <c:ptCount val="14"/>
                <c:pt idx="0">
                  <c:v>0.17710019127347373</c:v>
                </c:pt>
                <c:pt idx="1">
                  <c:v>0.35663598967049692</c:v>
                </c:pt>
                <c:pt idx="2">
                  <c:v>0.71817668978037608</c:v>
                </c:pt>
                <c:pt idx="3">
                  <c:v>1.4462302534874172</c:v>
                </c:pt>
                <c:pt idx="4">
                  <c:v>1.6635607677012219</c:v>
                </c:pt>
                <c:pt idx="5">
                  <c:v>1.9135503638935298</c:v>
                </c:pt>
                <c:pt idx="6">
                  <c:v>2.2011068463804402</c:v>
                </c:pt>
                <c:pt idx="7">
                  <c:v>2.5318755338766805</c:v>
                </c:pt>
                <c:pt idx="8">
                  <c:v>2.9123500885859999</c:v>
                </c:pt>
                <c:pt idx="9">
                  <c:v>3.35</c:v>
                </c:pt>
                <c:pt idx="10">
                  <c:v>3.8534172261717119</c:v>
                </c:pt>
                <c:pt idx="11">
                  <c:v>4.4324848713304137</c:v>
                </c:pt>
                <c:pt idx="12">
                  <c:v>5.0985712113224233</c:v>
                </c:pt>
                <c:pt idx="13">
                  <c:v>5.8647528759919396</c:v>
                </c:pt>
              </c:numCache>
            </c:numRef>
          </c:yVal>
          <c:smooth val="1"/>
        </c:ser>
        <c:axId val="74625792"/>
        <c:axId val="74628480"/>
      </c:scatterChart>
      <c:valAx>
        <c:axId val="74625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Jahr</a:t>
                </a:r>
              </a:p>
            </c:rich>
          </c:tx>
          <c:layout>
            <c:manualLayout>
              <c:xMode val="edge"/>
              <c:yMode val="edge"/>
              <c:x val="0.42287015093987107"/>
              <c:y val="0.944420076324815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628480"/>
        <c:crosses val="autoZero"/>
        <c:crossBetween val="midCat"/>
      </c:valAx>
      <c:valAx>
        <c:axId val="74628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Bevölkerung in Mrd.</a:t>
                </a:r>
              </a:p>
            </c:rich>
          </c:tx>
          <c:layout>
            <c:manualLayout>
              <c:xMode val="edge"/>
              <c:yMode val="edge"/>
              <c:x val="6.4724919093851179E-3"/>
              <c:y val="0.39166202384211213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6257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229901822129524"/>
          <c:y val="0.48869565217391303"/>
          <c:w val="0.17475755770497969"/>
          <c:h val="0.111304347826086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5" footer="0.492125984500000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Bevölkerung der USA von 1800 bis 1950</a:t>
            </a:r>
          </a:p>
        </c:rich>
      </c:tx>
      <c:layout>
        <c:manualLayout>
          <c:xMode val="edge"/>
          <c:yMode val="edge"/>
          <c:x val="0.24919127827468168"/>
          <c:y val="3.13199105145414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69581768276212"/>
          <c:y val="0.22595127663432571"/>
          <c:w val="0.7944996373439368"/>
          <c:h val="0.61968815472978545"/>
        </c:manualLayout>
      </c:layout>
      <c:scatterChart>
        <c:scatterStyle val="smoothMarker"/>
        <c:ser>
          <c:idx val="0"/>
          <c:order val="0"/>
          <c:tx>
            <c:v>beobachtet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FF000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'Bev. USA'!$A$8:$A$23</c:f>
              <c:numCache>
                <c:formatCode>General</c:formatCode>
                <c:ptCount val="16"/>
                <c:pt idx="0">
                  <c:v>1800</c:v>
                </c:pt>
                <c:pt idx="1">
                  <c:v>1810</c:v>
                </c:pt>
                <c:pt idx="2">
                  <c:v>1820</c:v>
                </c:pt>
                <c:pt idx="3">
                  <c:v>1830</c:v>
                </c:pt>
                <c:pt idx="4">
                  <c:v>1840</c:v>
                </c:pt>
                <c:pt idx="5">
                  <c:v>1850</c:v>
                </c:pt>
                <c:pt idx="6">
                  <c:v>1860</c:v>
                </c:pt>
                <c:pt idx="7">
                  <c:v>1870</c:v>
                </c:pt>
                <c:pt idx="8">
                  <c:v>1880</c:v>
                </c:pt>
                <c:pt idx="9">
                  <c:v>1890</c:v>
                </c:pt>
                <c:pt idx="10">
                  <c:v>1900</c:v>
                </c:pt>
                <c:pt idx="11">
                  <c:v>1910</c:v>
                </c:pt>
                <c:pt idx="12">
                  <c:v>1920</c:v>
                </c:pt>
                <c:pt idx="13">
                  <c:v>1930</c:v>
                </c:pt>
                <c:pt idx="14">
                  <c:v>1940</c:v>
                </c:pt>
                <c:pt idx="15">
                  <c:v>1950</c:v>
                </c:pt>
              </c:numCache>
            </c:numRef>
          </c:xVal>
          <c:yVal>
            <c:numRef>
              <c:f>'Bev. USA'!$B$8:$B$23</c:f>
              <c:numCache>
                <c:formatCode>0.000</c:formatCode>
                <c:ptCount val="16"/>
                <c:pt idx="0">
                  <c:v>5.3079999999999998</c:v>
                </c:pt>
                <c:pt idx="1">
                  <c:v>7.24</c:v>
                </c:pt>
                <c:pt idx="2">
                  <c:v>9.6379999999999999</c:v>
                </c:pt>
                <c:pt idx="3">
                  <c:v>12.866</c:v>
                </c:pt>
                <c:pt idx="4">
                  <c:v>17.068999999999999</c:v>
                </c:pt>
                <c:pt idx="5">
                  <c:v>23.192</c:v>
                </c:pt>
                <c:pt idx="6">
                  <c:v>31.443000000000001</c:v>
                </c:pt>
                <c:pt idx="7">
                  <c:v>38.558</c:v>
                </c:pt>
                <c:pt idx="8">
                  <c:v>50.155999999999999</c:v>
                </c:pt>
                <c:pt idx="9">
                  <c:v>62.984000000000002</c:v>
                </c:pt>
                <c:pt idx="10">
                  <c:v>75.995000000000005</c:v>
                </c:pt>
                <c:pt idx="11">
                  <c:v>91.971999999999994</c:v>
                </c:pt>
                <c:pt idx="12">
                  <c:v>105.711</c:v>
                </c:pt>
                <c:pt idx="13">
                  <c:v>122.77500000000001</c:v>
                </c:pt>
                <c:pt idx="14">
                  <c:v>131.66900000000001</c:v>
                </c:pt>
                <c:pt idx="15">
                  <c:v>150.697</c:v>
                </c:pt>
              </c:numCache>
            </c:numRef>
          </c:yVal>
        </c:ser>
        <c:ser>
          <c:idx val="1"/>
          <c:order val="1"/>
          <c:tx>
            <c:v>erwartet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00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'Bev. USA'!$A$8:$A$23</c:f>
              <c:numCache>
                <c:formatCode>General</c:formatCode>
                <c:ptCount val="16"/>
                <c:pt idx="0">
                  <c:v>1800</c:v>
                </c:pt>
                <c:pt idx="1">
                  <c:v>1810</c:v>
                </c:pt>
                <c:pt idx="2">
                  <c:v>1820</c:v>
                </c:pt>
                <c:pt idx="3">
                  <c:v>1830</c:v>
                </c:pt>
                <c:pt idx="4">
                  <c:v>1840</c:v>
                </c:pt>
                <c:pt idx="5">
                  <c:v>1850</c:v>
                </c:pt>
                <c:pt idx="6">
                  <c:v>1860</c:v>
                </c:pt>
                <c:pt idx="7">
                  <c:v>1870</c:v>
                </c:pt>
                <c:pt idx="8">
                  <c:v>1880</c:v>
                </c:pt>
                <c:pt idx="9">
                  <c:v>1890</c:v>
                </c:pt>
                <c:pt idx="10">
                  <c:v>1900</c:v>
                </c:pt>
                <c:pt idx="11">
                  <c:v>1910</c:v>
                </c:pt>
                <c:pt idx="12">
                  <c:v>1920</c:v>
                </c:pt>
                <c:pt idx="13">
                  <c:v>1930</c:v>
                </c:pt>
                <c:pt idx="14">
                  <c:v>1940</c:v>
                </c:pt>
                <c:pt idx="15">
                  <c:v>1950</c:v>
                </c:pt>
              </c:numCache>
            </c:numRef>
          </c:xVal>
          <c:yVal>
            <c:numRef>
              <c:f>'Bev. USA'!$C$8:$C$23</c:f>
              <c:numCache>
                <c:formatCode>0.000</c:formatCode>
                <c:ptCount val="16"/>
                <c:pt idx="0">
                  <c:v>5.3079999999999998</c:v>
                </c:pt>
                <c:pt idx="1">
                  <c:v>7.1679237130955125</c:v>
                </c:pt>
                <c:pt idx="2">
                  <c:v>9.6472713290424199</c:v>
                </c:pt>
                <c:pt idx="3">
                  <c:v>12.926722642722192</c:v>
                </c:pt>
                <c:pt idx="4">
                  <c:v>17.220126507299256</c:v>
                </c:pt>
                <c:pt idx="5">
                  <c:v>22.765979668954888</c:v>
                </c:pt>
                <c:pt idx="6">
                  <c:v>29.806647831532366</c:v>
                </c:pt>
                <c:pt idx="7">
                  <c:v>38.551110697359185</c:v>
                </c:pt>
                <c:pt idx="8">
                  <c:v>49.120549501350681</c:v>
                </c:pt>
                <c:pt idx="9">
                  <c:v>61.484219634768678</c:v>
                </c:pt>
                <c:pt idx="10">
                  <c:v>75.404585917448387</c:v>
                </c:pt>
                <c:pt idx="11">
                  <c:v>90.41929096971127</c:v>
                </c:pt>
                <c:pt idx="12">
                  <c:v>105.88301355383608</c:v>
                </c:pt>
                <c:pt idx="13">
                  <c:v>121.06946422916559</c:v>
                </c:pt>
                <c:pt idx="14">
                  <c:v>135.30275570552905</c:v>
                </c:pt>
                <c:pt idx="15">
                  <c:v>148.07030052422704</c:v>
                </c:pt>
              </c:numCache>
            </c:numRef>
          </c:yVal>
          <c:smooth val="1"/>
        </c:ser>
        <c:axId val="74699136"/>
        <c:axId val="74701440"/>
      </c:scatterChart>
      <c:valAx>
        <c:axId val="74699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Jahr</a:t>
                </a:r>
              </a:p>
            </c:rich>
          </c:tx>
          <c:layout>
            <c:manualLayout>
              <c:xMode val="edge"/>
              <c:yMode val="edge"/>
              <c:x val="0.52750894002327386"/>
              <c:y val="0.914990928147404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701440"/>
        <c:crosses val="autoZero"/>
        <c:crossBetween val="midCat"/>
      </c:valAx>
      <c:valAx>
        <c:axId val="74701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Bevölkerung (in Millionen)</a:t>
                </a:r>
              </a:p>
            </c:rich>
          </c:tx>
          <c:layout>
            <c:manualLayout>
              <c:xMode val="edge"/>
              <c:yMode val="edge"/>
              <c:x val="2.5889967637540489E-2"/>
              <c:y val="0.34451972026986627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6991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0129449838187708"/>
          <c:y val="0.12304250559284115"/>
          <c:w val="0.30582524271844674"/>
          <c:h val="5.369127516778527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/>
            </a:pPr>
            <a:r>
              <a:rPr lang="en-US"/>
              <a:t>Simulation des logistischen Wachstums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1"/>
          <c:order val="0"/>
          <c:tx>
            <c:strRef>
              <c:f>'Log. Wachstum'!$B$10</c:f>
              <c:strCache>
                <c:ptCount val="1"/>
                <c:pt idx="0">
                  <c:v>Pop.exakt</c:v>
                </c:pt>
              </c:strCache>
            </c:strRef>
          </c:tx>
          <c:cat>
            <c:numRef>
              <c:f>'Log. Wachstum'!$A$11:$A$36</c:f>
              <c:numCache>
                <c:formatCode>General</c:formatCode>
                <c:ptCount val="26"/>
              </c:numCache>
            </c:numRef>
          </c:cat>
          <c:val>
            <c:numRef>
              <c:f>'Log. Wachstum'!$B$11:$B$36</c:f>
              <c:numCache>
                <c:formatCode>0.00</c:formatCode>
                <c:ptCount val="26"/>
              </c:numCache>
            </c:numRef>
          </c:val>
        </c:ser>
        <c:ser>
          <c:idx val="2"/>
          <c:order val="1"/>
          <c:tx>
            <c:strRef>
              <c:f>'Log. Wachstum'!$C$10</c:f>
              <c:strCache>
                <c:ptCount val="1"/>
                <c:pt idx="0">
                  <c:v>Pop. Euler</c:v>
                </c:pt>
              </c:strCache>
            </c:strRef>
          </c:tx>
          <c:cat>
            <c:numRef>
              <c:f>'Log. Wachstum'!$A$11:$A$36</c:f>
              <c:numCache>
                <c:formatCode>General</c:formatCode>
                <c:ptCount val="26"/>
              </c:numCache>
            </c:numRef>
          </c:cat>
          <c:val>
            <c:numRef>
              <c:f>'Log. Wachstum'!$C$11:$C$36</c:f>
              <c:numCache>
                <c:formatCode>0.00</c:formatCode>
                <c:ptCount val="26"/>
              </c:numCache>
            </c:numRef>
          </c:val>
        </c:ser>
        <c:marker val="1"/>
        <c:axId val="75168384"/>
        <c:axId val="75244288"/>
      </c:lineChart>
      <c:catAx>
        <c:axId val="75168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crossAx val="75244288"/>
        <c:crosses val="autoZero"/>
        <c:auto val="1"/>
        <c:lblAlgn val="ctr"/>
        <c:lblOffset val="100"/>
      </c:catAx>
      <c:valAx>
        <c:axId val="752442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Populationsgröße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crossAx val="75168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290030211480438"/>
          <c:y val="0.49340866290018875"/>
          <c:w val="0.14350453172205421"/>
          <c:h val="9.0395480225988645E-2"/>
        </c:manualLayout>
      </c:layout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Simulation Räuber-Beute-System</a:t>
            </a:r>
          </a:p>
        </c:rich>
      </c:tx>
      <c:layout>
        <c:manualLayout>
          <c:xMode val="edge"/>
          <c:yMode val="edge"/>
          <c:x val="0.36235318820441603"/>
          <c:y val="2.75229357798165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352947123705848"/>
          <c:y val="0.11620812459403161"/>
          <c:w val="0.85529460896979015"/>
          <c:h val="0.7813467324677652"/>
        </c:manualLayout>
      </c:layout>
      <c:scatterChart>
        <c:scatterStyle val="smoothMarker"/>
        <c:ser>
          <c:idx val="0"/>
          <c:order val="0"/>
          <c:tx>
            <c:v>Trajektorie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'Räuber Beute'!$B$7:$B$107</c:f>
              <c:numCache>
                <c:formatCode>0.00</c:formatCode>
                <c:ptCount val="101"/>
                <c:pt idx="0">
                  <c:v>50</c:v>
                </c:pt>
              </c:numCache>
            </c:numRef>
          </c:xVal>
          <c:yVal>
            <c:numRef>
              <c:f>'Räuber Beute'!$C$7:$C$107</c:f>
              <c:numCache>
                <c:formatCode>0.00</c:formatCode>
                <c:ptCount val="101"/>
                <c:pt idx="0">
                  <c:v>50</c:v>
                </c:pt>
              </c:numCache>
            </c:numRef>
          </c:yVal>
          <c:smooth val="1"/>
        </c:ser>
        <c:ser>
          <c:idx val="1"/>
          <c:order val="1"/>
          <c:tx>
            <c:v>Isokline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'Räuber Beute'!$F$46:$F$76</c:f>
              <c:numCache>
                <c:formatCode>General</c:formatCode>
                <c:ptCount val="3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</c:numCache>
            </c:numRef>
          </c:xVal>
          <c:yVal>
            <c:numRef>
              <c:f>'Räuber Beute'!$G$46:$G$76</c:f>
              <c:numCache>
                <c:formatCode>0.00</c:formatCode>
                <c:ptCount val="31"/>
                <c:pt idx="0">
                  <c:v>100</c:v>
                </c:pt>
                <c:pt idx="1">
                  <c:v>106.33333333333333</c:v>
                </c:pt>
                <c:pt idx="2">
                  <c:v>112</c:v>
                </c:pt>
                <c:pt idx="3">
                  <c:v>117</c:v>
                </c:pt>
                <c:pt idx="4">
                  <c:v>121.33333333333334</c:v>
                </c:pt>
                <c:pt idx="5">
                  <c:v>125</c:v>
                </c:pt>
                <c:pt idx="6">
                  <c:v>128</c:v>
                </c:pt>
                <c:pt idx="7">
                  <c:v>130.33333333333331</c:v>
                </c:pt>
                <c:pt idx="8">
                  <c:v>132</c:v>
                </c:pt>
                <c:pt idx="9">
                  <c:v>133</c:v>
                </c:pt>
                <c:pt idx="10">
                  <c:v>133.33333333333334</c:v>
                </c:pt>
                <c:pt idx="11">
                  <c:v>133</c:v>
                </c:pt>
                <c:pt idx="12">
                  <c:v>132</c:v>
                </c:pt>
                <c:pt idx="13">
                  <c:v>130.33333333333334</c:v>
                </c:pt>
                <c:pt idx="14">
                  <c:v>128</c:v>
                </c:pt>
                <c:pt idx="15">
                  <c:v>125</c:v>
                </c:pt>
                <c:pt idx="16">
                  <c:v>121.33333333333333</c:v>
                </c:pt>
                <c:pt idx="17">
                  <c:v>117</c:v>
                </c:pt>
                <c:pt idx="18">
                  <c:v>112</c:v>
                </c:pt>
                <c:pt idx="19">
                  <c:v>106.33333333333334</c:v>
                </c:pt>
                <c:pt idx="20">
                  <c:v>100.00000000000001</c:v>
                </c:pt>
                <c:pt idx="21">
                  <c:v>93.000000000000014</c:v>
                </c:pt>
                <c:pt idx="22">
                  <c:v>85.333333333333343</c:v>
                </c:pt>
                <c:pt idx="23">
                  <c:v>76.999999999999986</c:v>
                </c:pt>
                <c:pt idx="24">
                  <c:v>67.999999999999986</c:v>
                </c:pt>
                <c:pt idx="25">
                  <c:v>58.333333333333321</c:v>
                </c:pt>
                <c:pt idx="26">
                  <c:v>47.999999999999986</c:v>
                </c:pt>
                <c:pt idx="27">
                  <c:v>36.999999999999993</c:v>
                </c:pt>
                <c:pt idx="28">
                  <c:v>25.333333333333329</c:v>
                </c:pt>
                <c:pt idx="29">
                  <c:v>12.999999999999996</c:v>
                </c:pt>
                <c:pt idx="30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v>Isokline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'Räuber Beute'!$H$46:$H$76</c:f>
              <c:numCache>
                <c:formatCode>0.00</c:formatCode>
                <c:ptCount val="31"/>
                <c:pt idx="0">
                  <c:v>142.85714285714286</c:v>
                </c:pt>
                <c:pt idx="1">
                  <c:v>142.85714285714286</c:v>
                </c:pt>
                <c:pt idx="2">
                  <c:v>142.85714285714286</c:v>
                </c:pt>
                <c:pt idx="3">
                  <c:v>142.85714285714286</c:v>
                </c:pt>
                <c:pt idx="4">
                  <c:v>142.85714285714286</c:v>
                </c:pt>
                <c:pt idx="5">
                  <c:v>142.85714285714286</c:v>
                </c:pt>
                <c:pt idx="6">
                  <c:v>142.85714285714286</c:v>
                </c:pt>
                <c:pt idx="7">
                  <c:v>142.85714285714286</c:v>
                </c:pt>
                <c:pt idx="8">
                  <c:v>142.85714285714286</c:v>
                </c:pt>
                <c:pt idx="9">
                  <c:v>142.85714285714286</c:v>
                </c:pt>
                <c:pt idx="10">
                  <c:v>142.85714285714286</c:v>
                </c:pt>
                <c:pt idx="11">
                  <c:v>142.85714285714286</c:v>
                </c:pt>
                <c:pt idx="12">
                  <c:v>142.85714285714286</c:v>
                </c:pt>
                <c:pt idx="13">
                  <c:v>142.85714285714286</c:v>
                </c:pt>
                <c:pt idx="14">
                  <c:v>142.85714285714286</c:v>
                </c:pt>
                <c:pt idx="15">
                  <c:v>142.85714285714286</c:v>
                </c:pt>
                <c:pt idx="16">
                  <c:v>142.85714285714286</c:v>
                </c:pt>
                <c:pt idx="17">
                  <c:v>142.85714285714286</c:v>
                </c:pt>
                <c:pt idx="18">
                  <c:v>142.85714285714286</c:v>
                </c:pt>
                <c:pt idx="19">
                  <c:v>142.85714285714286</c:v>
                </c:pt>
                <c:pt idx="20">
                  <c:v>142.85714285714286</c:v>
                </c:pt>
                <c:pt idx="21">
                  <c:v>142.85714285714286</c:v>
                </c:pt>
                <c:pt idx="22">
                  <c:v>142.85714285714286</c:v>
                </c:pt>
                <c:pt idx="23">
                  <c:v>142.85714285714286</c:v>
                </c:pt>
                <c:pt idx="24">
                  <c:v>142.85714285714286</c:v>
                </c:pt>
                <c:pt idx="25">
                  <c:v>142.85714285714286</c:v>
                </c:pt>
                <c:pt idx="26">
                  <c:v>142.85714285714286</c:v>
                </c:pt>
                <c:pt idx="27">
                  <c:v>142.85714285714286</c:v>
                </c:pt>
                <c:pt idx="28">
                  <c:v>142.85714285714286</c:v>
                </c:pt>
                <c:pt idx="29">
                  <c:v>142.85714285714286</c:v>
                </c:pt>
                <c:pt idx="30">
                  <c:v>142.85714285714286</c:v>
                </c:pt>
              </c:numCache>
            </c:numRef>
          </c:xVal>
          <c:yVal>
            <c:numRef>
              <c:f>'Räuber Beute'!$F$46:$F$76</c:f>
              <c:numCache>
                <c:formatCode>General</c:formatCode>
                <c:ptCount val="3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</c:numCache>
            </c:numRef>
          </c:yVal>
          <c:smooth val="1"/>
        </c:ser>
        <c:axId val="75329536"/>
        <c:axId val="75331456"/>
      </c:scatterChart>
      <c:valAx>
        <c:axId val="75329536"/>
        <c:scaling>
          <c:orientation val="minMax"/>
          <c:max val="350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Beute</a:t>
                </a:r>
              </a:p>
            </c:rich>
          </c:tx>
          <c:layout>
            <c:manualLayout>
              <c:xMode val="edge"/>
              <c:yMode val="edge"/>
              <c:x val="0.50941201173382666"/>
              <c:y val="0.94342652122613058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331456"/>
        <c:crosses val="autoZero"/>
        <c:crossBetween val="midCat"/>
      </c:valAx>
      <c:valAx>
        <c:axId val="75331456"/>
        <c:scaling>
          <c:orientation val="minMax"/>
          <c:max val="35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Räuber</a:t>
                </a:r>
              </a:p>
            </c:rich>
          </c:tx>
          <c:layout>
            <c:manualLayout>
              <c:xMode val="edge"/>
              <c:yMode val="edge"/>
              <c:x val="1.8823529411764742E-2"/>
              <c:y val="0.4724777063417535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3295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39" footer="0.49212598450000039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plotArea>
      <c:layout>
        <c:manualLayout>
          <c:layoutTarget val="inner"/>
          <c:xMode val="edge"/>
          <c:yMode val="edge"/>
          <c:x val="7.9245283018867921E-2"/>
          <c:y val="8.5164949407824181E-2"/>
          <c:w val="0.92830188679245251"/>
          <c:h val="0.78296808326547962"/>
        </c:manualLayout>
      </c:layout>
      <c:lineChart>
        <c:grouping val="standard"/>
        <c:ser>
          <c:idx val="0"/>
          <c:order val="0"/>
          <c:tx>
            <c:v>Preis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'Angebot Nachfrage'!$A$8:$A$28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</c:numCache>
            </c:numRef>
          </c:cat>
          <c:val>
            <c:numRef>
              <c:f>'Angebot Nachfrage'!$B$8:$B$28</c:f>
              <c:numCache>
                <c:formatCode>0.00</c:formatCode>
                <c:ptCount val="21"/>
              </c:numCache>
            </c:numRef>
          </c:val>
        </c:ser>
        <c:ser>
          <c:idx val="1"/>
          <c:order val="1"/>
          <c:tx>
            <c:v>Angebot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'Angebot Nachfrage'!$A$8:$A$28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</c:numCache>
            </c:numRef>
          </c:cat>
          <c:val>
            <c:numRef>
              <c:f>'Angebot Nachfrage'!$C$8:$C$28</c:f>
              <c:numCache>
                <c:formatCode>0.00</c:formatCode>
                <c:ptCount val="21"/>
              </c:numCache>
            </c:numRef>
          </c:val>
        </c:ser>
        <c:ser>
          <c:idx val="2"/>
          <c:order val="2"/>
          <c:tx>
            <c:v>Nachfrage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'Angebot Nachfrage'!$A$8:$A$28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</c:numCache>
            </c:numRef>
          </c:cat>
          <c:val>
            <c:numRef>
              <c:f>'Angebot Nachfrage'!$D$8:$D$28</c:f>
              <c:numCache>
                <c:formatCode>0.00</c:formatCode>
                <c:ptCount val="21"/>
              </c:numCache>
            </c:numRef>
          </c:val>
        </c:ser>
        <c:marker val="1"/>
        <c:axId val="75212288"/>
        <c:axId val="75214208"/>
      </c:lineChart>
      <c:catAx>
        <c:axId val="75212288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5214208"/>
        <c:crosses val="autoZero"/>
        <c:lblAlgn val="ctr"/>
        <c:lblOffset val="100"/>
        <c:tickLblSkip val="2"/>
        <c:tickMarkSkip val="1"/>
      </c:catAx>
      <c:valAx>
        <c:axId val="75214208"/>
        <c:scaling>
          <c:orientation val="minMax"/>
        </c:scaling>
        <c:axPos val="l"/>
        <c:numFmt formatCode="0.0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52122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264150943396301"/>
          <c:y val="0.52197872217698604"/>
          <c:w val="0.18301886792452829"/>
          <c:h val="0.175824411680669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S Sans"/>
              <a:ea typeface="MS Sans"/>
              <a:cs typeface="MS Sans"/>
            </a:defRPr>
          </a:pPr>
          <a:endParaRPr lang="de-DE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"/>
          <a:ea typeface="MS Sans"/>
          <a:cs typeface="MS Sans"/>
        </a:defRPr>
      </a:pPr>
      <a:endParaRPr lang="de-DE"/>
    </a:p>
  </c:txPr>
  <c:printSettings>
    <c:headerFooter alignWithMargins="0">
      <c:oddHeader>&amp;N</c:oddHeader>
      <c:oddFooter>Seite &amp;S</c:oddFooter>
    </c:headerFooter>
    <c:pageMargins b="0.98425196899999956" l="0.78740157499999996" r="0.78740157499999996" t="0.98425196899999956" header="0.51181102300000003" footer="0.5118110230000000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plotArea>
      <c:layout>
        <c:manualLayout>
          <c:layoutTarget val="inner"/>
          <c:xMode val="edge"/>
          <c:yMode val="edge"/>
          <c:x val="0.13532125246520721"/>
          <c:y val="0.1256044572975982"/>
          <c:w val="0.81192751479124259"/>
          <c:h val="0.63285322715328485"/>
        </c:manualLayout>
      </c:layout>
      <c:lineChart>
        <c:grouping val="standard"/>
        <c:ser>
          <c:idx val="0"/>
          <c:order val="0"/>
          <c:tx>
            <c:v>Verbreitung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Produktzyklus!$A$7:$A$27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Produktzyklus!$B$7:$B$27</c:f>
              <c:numCache>
                <c:formatCode>0.0</c:formatCode>
                <c:ptCount val="21"/>
              </c:numCache>
            </c:numRef>
          </c:val>
        </c:ser>
        <c:ser>
          <c:idx val="1"/>
          <c:order val="1"/>
          <c:tx>
            <c:v>Absatz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Produktzyklus!$A$7:$A$27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Produktzyklus!$E$7:$E$27</c:f>
              <c:numCache>
                <c:formatCode>0.0</c:formatCode>
                <c:ptCount val="21"/>
              </c:numCache>
            </c:numRef>
          </c:val>
        </c:ser>
        <c:marker val="1"/>
        <c:axId val="75344512"/>
        <c:axId val="75432704"/>
      </c:lineChart>
      <c:catAx>
        <c:axId val="75344512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5432704"/>
        <c:crosses val="autoZero"/>
        <c:lblAlgn val="ctr"/>
        <c:lblOffset val="100"/>
        <c:tickLblSkip val="2"/>
        <c:tickMarkSkip val="1"/>
      </c:catAx>
      <c:valAx>
        <c:axId val="75432704"/>
        <c:scaling>
          <c:orientation val="minMax"/>
        </c:scaling>
        <c:axPos val="l"/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53445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284403669724912"/>
          <c:y val="0.34299516908212568"/>
          <c:w val="0.24082568807339449"/>
          <c:h val="0.2125603864734303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S Sans"/>
              <a:ea typeface="MS Sans"/>
              <a:cs typeface="MS Sans"/>
            </a:defRPr>
          </a:pPr>
          <a:endParaRPr lang="de-DE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"/>
          <a:ea typeface="MS Sans"/>
          <a:cs typeface="MS Sans"/>
        </a:defRPr>
      </a:pPr>
      <a:endParaRPr lang="de-DE"/>
    </a:p>
  </c:txPr>
  <c:printSettings>
    <c:headerFooter alignWithMargins="0">
      <c:oddHeader>&amp;N</c:oddHeader>
      <c:oddFooter>Seite &amp;S</c:oddFooter>
    </c:headerFooter>
    <c:pageMargins b="0.98425196899999956" l="0.78740157499999996" r="0.78740157499999996" t="0.98425196899999956" header="0.51181102300000003" footer="0.5118110230000000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plotArea>
      <c:layout>
        <c:manualLayout>
          <c:layoutTarget val="inner"/>
          <c:xMode val="edge"/>
          <c:yMode val="edge"/>
          <c:x val="0.11899313501144169"/>
          <c:y val="0.1256044572975982"/>
          <c:w val="0.82837528604119115"/>
          <c:h val="0.65700793047974582"/>
        </c:manualLayout>
      </c:layout>
      <c:lineChart>
        <c:grouping val="standard"/>
        <c:ser>
          <c:idx val="0"/>
          <c:order val="0"/>
          <c:tx>
            <c:v>Preis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Produktzyklus!$A$33:$A$53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Produktzyklus!$B$33:$B$53</c:f>
              <c:numCache>
                <c:formatCode>0.0</c:formatCode>
                <c:ptCount val="21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</c:numCache>
            </c:numRef>
          </c:val>
        </c:ser>
        <c:ser>
          <c:idx val="1"/>
          <c:order val="1"/>
          <c:tx>
            <c:v>Verbreitung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Produktzyklus!$A$33:$A$53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Produktzyklus!$D$33:$D$53</c:f>
              <c:numCache>
                <c:formatCode>0.0</c:formatCode>
                <c:ptCount val="21"/>
              </c:numCache>
            </c:numRef>
          </c:val>
        </c:ser>
        <c:ser>
          <c:idx val="2"/>
          <c:order val="2"/>
          <c:tx>
            <c:v>Absatz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Produktzyklus!$A$33:$A$53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Produktzyklus!$G$33:$G$53</c:f>
              <c:numCache>
                <c:formatCode>0.0</c:formatCode>
                <c:ptCount val="21"/>
              </c:numCache>
            </c:numRef>
          </c:val>
        </c:ser>
        <c:marker val="1"/>
        <c:axId val="75450240"/>
        <c:axId val="75452416"/>
      </c:lineChart>
      <c:catAx>
        <c:axId val="75450240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5452416"/>
        <c:crosses val="autoZero"/>
        <c:lblAlgn val="ctr"/>
        <c:lblOffset val="100"/>
        <c:tickLblSkip val="1"/>
        <c:tickMarkSkip val="1"/>
      </c:catAx>
      <c:valAx>
        <c:axId val="75452416"/>
        <c:scaling>
          <c:orientation val="minMax"/>
        </c:scaling>
        <c:axPos val="l"/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54502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217238758912861"/>
          <c:y val="0.33011798115399538"/>
          <c:w val="0.24027459954233438"/>
          <c:h val="0.3091787439613531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S Sans"/>
              <a:ea typeface="MS Sans"/>
              <a:cs typeface="MS Sans"/>
            </a:defRPr>
          </a:pPr>
          <a:endParaRPr lang="de-DE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"/>
          <a:ea typeface="MS Sans"/>
          <a:cs typeface="MS Sans"/>
        </a:defRPr>
      </a:pPr>
      <a:endParaRPr lang="de-DE"/>
    </a:p>
  </c:txPr>
  <c:printSettings>
    <c:headerFooter alignWithMargins="0">
      <c:oddHeader>&amp;N</c:oddHeader>
      <c:oddFooter>Seite &amp;S</c:oddFooter>
    </c:headerFooter>
    <c:pageMargins b="0.98425196899999956" l="0.78740157499999996" r="0.78740157499999996" t="0.98425196899999956" header="0.51181102300000003" footer="0.5118110230000000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plotArea>
      <c:layout>
        <c:manualLayout>
          <c:layoutTarget val="inner"/>
          <c:xMode val="edge"/>
          <c:yMode val="edge"/>
          <c:x val="9.4777652375533206E-2"/>
          <c:y val="8.7058823529411855E-2"/>
          <c:w val="0.91296024329084868"/>
          <c:h val="0.8"/>
        </c:manualLayout>
      </c:layout>
      <c:lineChart>
        <c:grouping val="standard"/>
        <c:ser>
          <c:idx val="0"/>
          <c:order val="0"/>
          <c:tx>
            <c:v>Infl.rate 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Inflation!$A$5:$A$25</c:f>
              <c:numCache>
                <c:formatCode>0.0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cat>
          <c:val>
            <c:numRef>
              <c:f>Inflation!$B$5:$B$25</c:f>
              <c:numCache>
                <c:formatCode>0.00</c:formatCode>
                <c:ptCount val="21"/>
              </c:numCache>
            </c:numRef>
          </c:val>
        </c:ser>
        <c:ser>
          <c:idx val="1"/>
          <c:order val="1"/>
          <c:tx>
            <c:v>Infl.erw. q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Inflation!$A$5:$A$25</c:f>
              <c:numCache>
                <c:formatCode>0.0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cat>
          <c:val>
            <c:numRef>
              <c:f>Inflation!$C$5:$C$25</c:f>
              <c:numCache>
                <c:formatCode>0.00</c:formatCode>
                <c:ptCount val="21"/>
              </c:numCache>
            </c:numRef>
          </c:val>
        </c:ser>
        <c:ser>
          <c:idx val="2"/>
          <c:order val="2"/>
          <c:tx>
            <c:v>Arbeitslos. u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Inflation!$A$5:$A$25</c:f>
              <c:numCache>
                <c:formatCode>0.0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cat>
          <c:val>
            <c:numRef>
              <c:f>Inflation!$D$5:$D$25</c:f>
              <c:numCache>
                <c:formatCode>0.00</c:formatCode>
                <c:ptCount val="21"/>
              </c:numCache>
            </c:numRef>
          </c:val>
        </c:ser>
        <c:marker val="1"/>
        <c:axId val="75617024"/>
        <c:axId val="75618944"/>
      </c:lineChart>
      <c:catAx>
        <c:axId val="75617024"/>
        <c:scaling>
          <c:orientation val="minMax"/>
        </c:scaling>
        <c:axPos val="b"/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5618944"/>
        <c:crosses val="autoZero"/>
        <c:lblAlgn val="ctr"/>
        <c:lblOffset val="100"/>
        <c:tickLblSkip val="2"/>
        <c:tickMarkSkip val="1"/>
      </c:catAx>
      <c:valAx>
        <c:axId val="75618944"/>
        <c:scaling>
          <c:orientation val="minMax"/>
        </c:scaling>
        <c:axPos val="l"/>
        <c:numFmt formatCode="0.0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56170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023271298574369"/>
          <c:y val="0.11058823529411757"/>
          <c:w val="0.21663463400121841"/>
          <c:h val="0.150588235294117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S Sans"/>
              <a:ea typeface="MS Sans"/>
              <a:cs typeface="MS Sans"/>
            </a:defRPr>
          </a:pPr>
          <a:endParaRPr lang="de-DE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"/>
          <a:ea typeface="MS Sans"/>
          <a:cs typeface="MS Sans"/>
        </a:defRPr>
      </a:pPr>
      <a:endParaRPr lang="de-DE"/>
    </a:p>
  </c:txPr>
  <c:printSettings>
    <c:headerFooter alignWithMargins="0">
      <c:oddHeader>&amp;N</c:oddHeader>
      <c:oddFooter>Seite &amp;S</c:oddFooter>
    </c:headerFooter>
    <c:pageMargins b="0.98425196899999956" l="0.78740157499999996" r="0.78740157499999996" t="0.98425196899999956" header="0.51181102300000003" footer="0.5118110230000000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6</xdr:row>
      <xdr:rowOff>0</xdr:rowOff>
    </xdr:from>
    <xdr:to>
      <xdr:col>12</xdr:col>
      <xdr:colOff>247650</xdr:colOff>
      <xdr:row>30</xdr:row>
      <xdr:rowOff>76200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4</xdr:row>
      <xdr:rowOff>9525</xdr:rowOff>
    </xdr:from>
    <xdr:to>
      <xdr:col>11</xdr:col>
      <xdr:colOff>295275</xdr:colOff>
      <xdr:row>30</xdr:row>
      <xdr:rowOff>38100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9</xdr:row>
      <xdr:rowOff>66675</xdr:rowOff>
    </xdr:from>
    <xdr:to>
      <xdr:col>12</xdr:col>
      <xdr:colOff>485775</xdr:colOff>
      <xdr:row>35</xdr:row>
      <xdr:rowOff>171450</xdr:rowOff>
    </xdr:to>
    <xdr:graphicFrame macro="">
      <xdr:nvGraphicFramePr>
        <xdr:cNvPr id="614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657225</xdr:colOff>
      <xdr:row>6</xdr:row>
      <xdr:rowOff>28575</xdr:rowOff>
    </xdr:from>
    <xdr:to>
      <xdr:col>14</xdr:col>
      <xdr:colOff>371475</xdr:colOff>
      <xdr:row>38</xdr:row>
      <xdr:rowOff>161925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9</xdr:row>
      <xdr:rowOff>76200</xdr:rowOff>
    </xdr:from>
    <xdr:to>
      <xdr:col>13</xdr:col>
      <xdr:colOff>561975</xdr:colOff>
      <xdr:row>27</xdr:row>
      <xdr:rowOff>114300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104774</xdr:colOff>
      <xdr:row>13</xdr:row>
      <xdr:rowOff>114300</xdr:rowOff>
    </xdr:from>
    <xdr:to>
      <xdr:col>12</xdr:col>
      <xdr:colOff>590549</xdr:colOff>
      <xdr:row>26</xdr:row>
      <xdr:rowOff>152400</xdr:rowOff>
    </xdr:to>
    <xdr:graphicFrame macro="">
      <xdr:nvGraphicFramePr>
        <xdr:cNvPr id="11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37</xdr:row>
      <xdr:rowOff>57150</xdr:rowOff>
    </xdr:from>
    <xdr:to>
      <xdr:col>15</xdr:col>
      <xdr:colOff>200025</xdr:colOff>
      <xdr:row>52</xdr:row>
      <xdr:rowOff>104775</xdr:rowOff>
    </xdr:to>
    <xdr:graphicFrame macro="">
      <xdr:nvGraphicFramePr>
        <xdr:cNvPr id="112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3</xdr:row>
      <xdr:rowOff>66675</xdr:rowOff>
    </xdr:from>
    <xdr:to>
      <xdr:col>13</xdr:col>
      <xdr:colOff>638175</xdr:colOff>
      <xdr:row>24</xdr:row>
      <xdr:rowOff>114300</xdr:rowOff>
    </xdr:to>
    <xdr:graphicFrame macro="">
      <xdr:nvGraphicFramePr>
        <xdr:cNvPr id="14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workbookViewId="0"/>
  </sheetViews>
  <sheetFormatPr baseColWidth="10" defaultRowHeight="15"/>
  <cols>
    <col min="1" max="2" width="11.42578125" style="4"/>
    <col min="3" max="3" width="11.5703125" style="4" bestFit="1" customWidth="1"/>
    <col min="4" max="4" width="11.5703125" style="4" customWidth="1"/>
    <col min="5" max="16384" width="11.42578125" style="4"/>
  </cols>
  <sheetData>
    <row r="1" spans="1:4" ht="22.5">
      <c r="A1" s="1" t="s">
        <v>65</v>
      </c>
    </row>
    <row r="4" spans="1:4">
      <c r="A4" s="23" t="s">
        <v>9</v>
      </c>
    </row>
    <row r="6" spans="1:4" ht="15.75" thickBot="1"/>
    <row r="7" spans="1:4">
      <c r="A7" s="31" t="s">
        <v>10</v>
      </c>
      <c r="B7" s="32" t="s">
        <v>11</v>
      </c>
      <c r="C7" s="33" t="s">
        <v>12</v>
      </c>
      <c r="D7" s="34" t="s">
        <v>13</v>
      </c>
    </row>
    <row r="8" spans="1:4">
      <c r="A8" s="5">
        <v>1750</v>
      </c>
      <c r="B8" s="6">
        <v>0.79</v>
      </c>
      <c r="C8" s="7">
        <f t="shared" ref="C8:C21" si="0">3*EXP(0.02*(A8-1960))</f>
        <v>4.498673046143311E-2</v>
      </c>
      <c r="D8" s="8">
        <f t="shared" ref="D8:D21" si="1">$D$26*EXP($D$27*(A8-1960))</f>
        <v>0.17710019127347373</v>
      </c>
    </row>
    <row r="9" spans="1:4">
      <c r="A9" s="9">
        <v>1800</v>
      </c>
      <c r="B9" s="10">
        <v>0.98</v>
      </c>
      <c r="C9" s="11">
        <f t="shared" si="0"/>
        <v>0.12228661193509863</v>
      </c>
      <c r="D9" s="12">
        <f t="shared" si="1"/>
        <v>0.35663598967049692</v>
      </c>
    </row>
    <row r="10" spans="1:4">
      <c r="A10" s="9">
        <v>1850</v>
      </c>
      <c r="B10" s="10">
        <v>1.26</v>
      </c>
      <c r="C10" s="11">
        <f t="shared" si="0"/>
        <v>0.33240947508700158</v>
      </c>
      <c r="D10" s="12">
        <f t="shared" si="1"/>
        <v>0.71817668978037608</v>
      </c>
    </row>
    <row r="11" spans="1:4">
      <c r="A11" s="9">
        <v>1900</v>
      </c>
      <c r="B11" s="10">
        <v>1.65</v>
      </c>
      <c r="C11" s="11">
        <f t="shared" si="0"/>
        <v>0.90358263573660635</v>
      </c>
      <c r="D11" s="12">
        <f t="shared" si="1"/>
        <v>1.4462302534874172</v>
      </c>
    </row>
    <row r="12" spans="1:4">
      <c r="A12" s="9">
        <v>1910</v>
      </c>
      <c r="B12" s="10">
        <v>1.75</v>
      </c>
      <c r="C12" s="11">
        <f t="shared" si="0"/>
        <v>1.103638323514327</v>
      </c>
      <c r="D12" s="12">
        <f t="shared" si="1"/>
        <v>1.6635607677012219</v>
      </c>
    </row>
    <row r="13" spans="1:4">
      <c r="A13" s="9">
        <v>1920</v>
      </c>
      <c r="B13" s="10">
        <v>1.86</v>
      </c>
      <c r="C13" s="11">
        <f t="shared" si="0"/>
        <v>1.3479868923516647</v>
      </c>
      <c r="D13" s="12">
        <f t="shared" si="1"/>
        <v>1.9135503638935298</v>
      </c>
    </row>
    <row r="14" spans="1:4">
      <c r="A14" s="9">
        <v>1930</v>
      </c>
      <c r="B14" s="10">
        <v>2.0699999999999998</v>
      </c>
      <c r="C14" s="11">
        <f t="shared" si="0"/>
        <v>1.6464349082820791</v>
      </c>
      <c r="D14" s="12">
        <f t="shared" si="1"/>
        <v>2.2011068463804402</v>
      </c>
    </row>
    <row r="15" spans="1:4">
      <c r="A15" s="9">
        <v>1940</v>
      </c>
      <c r="B15" s="10">
        <v>2.2999999999999998</v>
      </c>
      <c r="C15" s="11">
        <f t="shared" si="0"/>
        <v>2.0109601381069178</v>
      </c>
      <c r="D15" s="12">
        <f t="shared" si="1"/>
        <v>2.5318755338766805</v>
      </c>
    </row>
    <row r="16" spans="1:4">
      <c r="A16" s="9">
        <v>1950</v>
      </c>
      <c r="B16" s="10">
        <v>2.5499999999999998</v>
      </c>
      <c r="C16" s="11">
        <f t="shared" si="0"/>
        <v>2.4561922592339456</v>
      </c>
      <c r="D16" s="12">
        <f t="shared" si="1"/>
        <v>2.9123500885859999</v>
      </c>
    </row>
    <row r="17" spans="1:4">
      <c r="A17" s="9">
        <v>1960</v>
      </c>
      <c r="B17" s="10">
        <v>3.04</v>
      </c>
      <c r="C17" s="11">
        <f t="shared" si="0"/>
        <v>3</v>
      </c>
      <c r="D17" s="12">
        <f t="shared" si="1"/>
        <v>3.35</v>
      </c>
    </row>
    <row r="18" spans="1:4">
      <c r="A18" s="9">
        <v>1970</v>
      </c>
      <c r="B18" s="10">
        <v>3.71</v>
      </c>
      <c r="C18" s="11">
        <f t="shared" si="0"/>
        <v>3.6642082744805098</v>
      </c>
      <c r="D18" s="12">
        <f t="shared" si="1"/>
        <v>3.8534172261717119</v>
      </c>
    </row>
    <row r="19" spans="1:4">
      <c r="A19" s="9">
        <v>1980</v>
      </c>
      <c r="B19" s="10">
        <v>4.45</v>
      </c>
      <c r="C19" s="11">
        <f t="shared" si="0"/>
        <v>4.475474092923811</v>
      </c>
      <c r="D19" s="12">
        <f t="shared" si="1"/>
        <v>4.4324848713304137</v>
      </c>
    </row>
    <row r="20" spans="1:4">
      <c r="A20" s="9">
        <v>1990</v>
      </c>
      <c r="B20" s="10">
        <v>5.28</v>
      </c>
      <c r="C20" s="11">
        <f t="shared" si="0"/>
        <v>5.4663564011715264</v>
      </c>
      <c r="D20" s="12">
        <f t="shared" si="1"/>
        <v>5.0985712113224233</v>
      </c>
    </row>
    <row r="21" spans="1:4">
      <c r="A21" s="13">
        <v>2000</v>
      </c>
      <c r="B21" s="14">
        <v>6.09</v>
      </c>
      <c r="C21" s="15">
        <f t="shared" si="0"/>
        <v>6.6766227854774041</v>
      </c>
      <c r="D21" s="16">
        <f t="shared" si="1"/>
        <v>5.8647528759919396</v>
      </c>
    </row>
    <row r="22" spans="1:4" ht="15.75" thickBot="1">
      <c r="A22" s="17">
        <v>2010</v>
      </c>
      <c r="B22" s="18">
        <v>6.85</v>
      </c>
      <c r="C22" s="19"/>
      <c r="D22" s="20"/>
    </row>
    <row r="23" spans="1:4">
      <c r="A23" s="21"/>
      <c r="C23" s="22"/>
    </row>
    <row r="24" spans="1:4">
      <c r="A24" s="21"/>
      <c r="C24" s="22"/>
    </row>
    <row r="26" spans="1:4">
      <c r="A26" s="23" t="s">
        <v>2</v>
      </c>
      <c r="B26" s="4" t="s">
        <v>14</v>
      </c>
      <c r="C26" s="4">
        <v>3</v>
      </c>
      <c r="D26" s="4">
        <v>3.35</v>
      </c>
    </row>
    <row r="27" spans="1:4">
      <c r="B27" s="4" t="s">
        <v>15</v>
      </c>
      <c r="C27" s="4">
        <v>0.02</v>
      </c>
      <c r="D27" s="4">
        <v>1.4E-2</v>
      </c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  <row r="32" spans="1:4">
      <c r="A32"/>
      <c r="B32"/>
      <c r="C32"/>
      <c r="D32"/>
    </row>
    <row r="33" spans="1:4">
      <c r="A33"/>
      <c r="B33"/>
      <c r="C33"/>
      <c r="D33"/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C26"/>
  <sheetViews>
    <sheetView workbookViewId="0"/>
  </sheetViews>
  <sheetFormatPr baseColWidth="10" defaultRowHeight="15"/>
  <cols>
    <col min="1" max="16384" width="11.42578125" style="36"/>
  </cols>
  <sheetData>
    <row r="2" spans="1:3">
      <c r="A2" s="35" t="s">
        <v>20</v>
      </c>
    </row>
    <row r="6" spans="1:3" ht="15.75" thickBot="1"/>
    <row r="7" spans="1:3">
      <c r="A7" s="31" t="s">
        <v>10</v>
      </c>
      <c r="B7" s="45" t="s">
        <v>19</v>
      </c>
      <c r="C7" s="46" t="s">
        <v>16</v>
      </c>
    </row>
    <row r="8" spans="1:3">
      <c r="A8" s="37">
        <v>1800</v>
      </c>
      <c r="B8" s="38">
        <v>5.3079999999999998</v>
      </c>
      <c r="C8" s="39">
        <f>B8</f>
        <v>5.3079999999999998</v>
      </c>
    </row>
    <row r="9" spans="1:3">
      <c r="A9" s="40">
        <v>1810</v>
      </c>
      <c r="B9" s="41">
        <v>7.24</v>
      </c>
      <c r="C9" s="39">
        <f t="shared" ref="C9:C23" si="0">$C$26/(1+($C$26/$C$8-1)*EXP(-$C$25*(A9-1800)))</f>
        <v>7.1679237130955125</v>
      </c>
    </row>
    <row r="10" spans="1:3">
      <c r="A10" s="40">
        <v>1820</v>
      </c>
      <c r="B10" s="41">
        <v>9.6379999999999999</v>
      </c>
      <c r="C10" s="39">
        <f t="shared" si="0"/>
        <v>9.6472713290424199</v>
      </c>
    </row>
    <row r="11" spans="1:3">
      <c r="A11" s="40">
        <v>1830</v>
      </c>
      <c r="B11" s="41">
        <v>12.866</v>
      </c>
      <c r="C11" s="39">
        <f t="shared" si="0"/>
        <v>12.926722642722192</v>
      </c>
    </row>
    <row r="12" spans="1:3">
      <c r="A12" s="40">
        <v>1840</v>
      </c>
      <c r="B12" s="41">
        <v>17.068999999999999</v>
      </c>
      <c r="C12" s="39">
        <f t="shared" si="0"/>
        <v>17.220126507299256</v>
      </c>
    </row>
    <row r="13" spans="1:3">
      <c r="A13" s="40">
        <v>1850</v>
      </c>
      <c r="B13" s="41">
        <v>23.192</v>
      </c>
      <c r="C13" s="39">
        <f t="shared" si="0"/>
        <v>22.765979668954888</v>
      </c>
    </row>
    <row r="14" spans="1:3">
      <c r="A14" s="40">
        <v>1860</v>
      </c>
      <c r="B14" s="41">
        <v>31.443000000000001</v>
      </c>
      <c r="C14" s="39">
        <f t="shared" si="0"/>
        <v>29.806647831532366</v>
      </c>
    </row>
    <row r="15" spans="1:3">
      <c r="A15" s="40">
        <v>1870</v>
      </c>
      <c r="B15" s="41">
        <v>38.558</v>
      </c>
      <c r="C15" s="39">
        <f t="shared" si="0"/>
        <v>38.551110697359185</v>
      </c>
    </row>
    <row r="16" spans="1:3">
      <c r="A16" s="40">
        <v>1880</v>
      </c>
      <c r="B16" s="41">
        <v>50.155999999999999</v>
      </c>
      <c r="C16" s="39">
        <f t="shared" si="0"/>
        <v>49.120549501350681</v>
      </c>
    </row>
    <row r="17" spans="1:3">
      <c r="A17" s="40">
        <v>1890</v>
      </c>
      <c r="B17" s="41">
        <v>62.984000000000002</v>
      </c>
      <c r="C17" s="39">
        <f t="shared" si="0"/>
        <v>61.484219634768678</v>
      </c>
    </row>
    <row r="18" spans="1:3">
      <c r="A18" s="40">
        <v>1900</v>
      </c>
      <c r="B18" s="41">
        <v>75.995000000000005</v>
      </c>
      <c r="C18" s="39">
        <f t="shared" si="0"/>
        <v>75.404585917448387</v>
      </c>
    </row>
    <row r="19" spans="1:3">
      <c r="A19" s="40">
        <v>1910</v>
      </c>
      <c r="B19" s="41">
        <v>91.971999999999994</v>
      </c>
      <c r="C19" s="39">
        <f t="shared" si="0"/>
        <v>90.41929096971127</v>
      </c>
    </row>
    <row r="20" spans="1:3">
      <c r="A20" s="40">
        <v>1920</v>
      </c>
      <c r="B20" s="41">
        <v>105.711</v>
      </c>
      <c r="C20" s="39">
        <f t="shared" si="0"/>
        <v>105.88301355383608</v>
      </c>
    </row>
    <row r="21" spans="1:3">
      <c r="A21" s="40">
        <v>1930</v>
      </c>
      <c r="B21" s="41">
        <v>122.77500000000001</v>
      </c>
      <c r="C21" s="39">
        <f t="shared" si="0"/>
        <v>121.06946422916559</v>
      </c>
    </row>
    <row r="22" spans="1:3">
      <c r="A22" s="40">
        <v>1940</v>
      </c>
      <c r="B22" s="41">
        <v>131.66900000000001</v>
      </c>
      <c r="C22" s="39">
        <f t="shared" si="0"/>
        <v>135.30275570552905</v>
      </c>
    </row>
    <row r="23" spans="1:3" ht="15.75" thickBot="1">
      <c r="A23" s="42">
        <v>1950</v>
      </c>
      <c r="B23" s="43">
        <v>150.697</v>
      </c>
      <c r="C23" s="44">
        <f t="shared" si="0"/>
        <v>148.07030052422704</v>
      </c>
    </row>
    <row r="25" spans="1:3">
      <c r="A25" s="36" t="s">
        <v>2</v>
      </c>
      <c r="B25" s="36" t="s">
        <v>15</v>
      </c>
      <c r="C25" s="36">
        <v>3.1E-2</v>
      </c>
    </row>
    <row r="26" spans="1:3">
      <c r="B26" s="36" t="s">
        <v>17</v>
      </c>
      <c r="C26" s="36">
        <v>200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6"/>
  <sheetViews>
    <sheetView workbookViewId="0"/>
  </sheetViews>
  <sheetFormatPr baseColWidth="10" defaultRowHeight="15"/>
  <cols>
    <col min="2" max="2" width="11.5703125" bestFit="1" customWidth="1"/>
  </cols>
  <sheetData>
    <row r="1" spans="1:4" ht="22.5">
      <c r="A1" s="1" t="s">
        <v>0</v>
      </c>
    </row>
    <row r="4" spans="1:4">
      <c r="A4" s="2" t="s">
        <v>1</v>
      </c>
    </row>
    <row r="6" spans="1:4">
      <c r="A6" t="s">
        <v>2</v>
      </c>
      <c r="B6" t="s">
        <v>3</v>
      </c>
      <c r="D6" s="3">
        <v>200</v>
      </c>
    </row>
    <row r="7" spans="1:4">
      <c r="B7" t="s">
        <v>4</v>
      </c>
      <c r="D7" s="3">
        <v>0.4</v>
      </c>
    </row>
    <row r="8" spans="1:4">
      <c r="B8" t="s">
        <v>8</v>
      </c>
      <c r="D8" s="3">
        <v>1</v>
      </c>
    </row>
    <row r="10" spans="1:4">
      <c r="A10" s="54" t="s">
        <v>5</v>
      </c>
      <c r="B10" s="64" t="s">
        <v>6</v>
      </c>
      <c r="C10" s="65" t="s">
        <v>7</v>
      </c>
    </row>
    <row r="11" spans="1:4">
      <c r="A11" s="87"/>
      <c r="B11" s="88"/>
      <c r="C11" s="74"/>
    </row>
    <row r="12" spans="1:4">
      <c r="A12" s="87"/>
      <c r="B12" s="73"/>
      <c r="C12" s="74"/>
    </row>
    <row r="13" spans="1:4">
      <c r="A13" s="87"/>
      <c r="B13" s="73"/>
      <c r="C13" s="74"/>
    </row>
    <row r="14" spans="1:4">
      <c r="A14" s="87"/>
      <c r="B14" s="73"/>
      <c r="C14" s="74"/>
    </row>
    <row r="15" spans="1:4">
      <c r="A15" s="87"/>
      <c r="B15" s="73"/>
      <c r="C15" s="74"/>
    </row>
    <row r="16" spans="1:4">
      <c r="A16" s="87"/>
      <c r="B16" s="73"/>
      <c r="C16" s="74"/>
    </row>
    <row r="17" spans="1:3">
      <c r="A17" s="87"/>
      <c r="B17" s="73"/>
      <c r="C17" s="74"/>
    </row>
    <row r="18" spans="1:3">
      <c r="A18" s="87"/>
      <c r="B18" s="73"/>
      <c r="C18" s="74"/>
    </row>
    <row r="19" spans="1:3">
      <c r="A19" s="87"/>
      <c r="B19" s="73"/>
      <c r="C19" s="74"/>
    </row>
    <row r="20" spans="1:3">
      <c r="A20" s="87"/>
      <c r="B20" s="73"/>
      <c r="C20" s="74"/>
    </row>
    <row r="21" spans="1:3">
      <c r="A21" s="87"/>
      <c r="B21" s="73"/>
      <c r="C21" s="74"/>
    </row>
    <row r="22" spans="1:3">
      <c r="A22" s="87"/>
      <c r="B22" s="73"/>
      <c r="C22" s="74"/>
    </row>
    <row r="23" spans="1:3">
      <c r="A23" s="87"/>
      <c r="B23" s="73"/>
      <c r="C23" s="74"/>
    </row>
    <row r="24" spans="1:3">
      <c r="A24" s="87"/>
      <c r="B24" s="73"/>
      <c r="C24" s="74"/>
    </row>
    <row r="25" spans="1:3">
      <c r="A25" s="87"/>
      <c r="B25" s="73"/>
      <c r="C25" s="74"/>
    </row>
    <row r="26" spans="1:3">
      <c r="A26" s="87"/>
      <c r="B26" s="73"/>
      <c r="C26" s="74"/>
    </row>
    <row r="27" spans="1:3">
      <c r="A27" s="87"/>
      <c r="B27" s="73"/>
      <c r="C27" s="74"/>
    </row>
    <row r="28" spans="1:3">
      <c r="A28" s="87"/>
      <c r="B28" s="73"/>
      <c r="C28" s="74"/>
    </row>
    <row r="29" spans="1:3">
      <c r="A29" s="87"/>
      <c r="B29" s="73"/>
      <c r="C29" s="74"/>
    </row>
    <row r="30" spans="1:3">
      <c r="A30" s="87"/>
      <c r="B30" s="73"/>
      <c r="C30" s="74"/>
    </row>
    <row r="31" spans="1:3">
      <c r="A31" s="87"/>
      <c r="B31" s="73"/>
      <c r="C31" s="74"/>
    </row>
    <row r="32" spans="1:3">
      <c r="A32" s="87"/>
      <c r="B32" s="73"/>
      <c r="C32" s="74"/>
    </row>
    <row r="33" spans="1:3">
      <c r="A33" s="87"/>
      <c r="B33" s="73"/>
      <c r="C33" s="74"/>
    </row>
    <row r="34" spans="1:3">
      <c r="A34" s="87"/>
      <c r="B34" s="73"/>
      <c r="C34" s="74"/>
    </row>
    <row r="35" spans="1:3">
      <c r="A35" s="87"/>
      <c r="B35" s="73"/>
      <c r="C35" s="74"/>
    </row>
    <row r="36" spans="1:3">
      <c r="A36" s="89"/>
      <c r="B36" s="75"/>
      <c r="C36" s="76"/>
    </row>
  </sheetData>
  <phoneticPr fontId="4" type="noConversion"/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07"/>
  <sheetViews>
    <sheetView workbookViewId="0"/>
  </sheetViews>
  <sheetFormatPr baseColWidth="10" defaultRowHeight="15"/>
  <sheetData>
    <row r="1" spans="1:3" ht="22.5">
      <c r="A1" s="1" t="s">
        <v>66</v>
      </c>
    </row>
    <row r="4" spans="1:3">
      <c r="A4" s="24" t="s">
        <v>67</v>
      </c>
    </row>
    <row r="6" spans="1:3">
      <c r="A6" s="54" t="s">
        <v>5</v>
      </c>
      <c r="B6" s="64" t="s">
        <v>60</v>
      </c>
      <c r="C6" s="65" t="s">
        <v>61</v>
      </c>
    </row>
    <row r="7" spans="1:3">
      <c r="A7" s="47">
        <v>0</v>
      </c>
      <c r="B7" s="69">
        <v>50</v>
      </c>
      <c r="C7" s="70">
        <v>50</v>
      </c>
    </row>
    <row r="8" spans="1:3">
      <c r="A8" s="47">
        <f t="shared" ref="A8:A39" si="0">A7+h</f>
        <v>0.3</v>
      </c>
      <c r="B8" s="73"/>
      <c r="C8" s="74"/>
    </row>
    <row r="9" spans="1:3">
      <c r="A9" s="47">
        <f t="shared" si="0"/>
        <v>0.6</v>
      </c>
      <c r="B9" s="73"/>
      <c r="C9" s="74"/>
    </row>
    <row r="10" spans="1:3">
      <c r="A10" s="47">
        <f t="shared" si="0"/>
        <v>0.89999999999999991</v>
      </c>
      <c r="B10" s="73"/>
      <c r="C10" s="74"/>
    </row>
    <row r="11" spans="1:3">
      <c r="A11" s="47">
        <f t="shared" si="0"/>
        <v>1.2</v>
      </c>
      <c r="B11" s="73"/>
      <c r="C11" s="74"/>
    </row>
    <row r="12" spans="1:3">
      <c r="A12" s="47">
        <f t="shared" si="0"/>
        <v>1.5</v>
      </c>
      <c r="B12" s="73"/>
      <c r="C12" s="74"/>
    </row>
    <row r="13" spans="1:3">
      <c r="A13" s="47">
        <f t="shared" si="0"/>
        <v>1.8</v>
      </c>
      <c r="B13" s="73"/>
      <c r="C13" s="74"/>
    </row>
    <row r="14" spans="1:3">
      <c r="A14" s="47">
        <f t="shared" si="0"/>
        <v>2.1</v>
      </c>
      <c r="B14" s="73"/>
      <c r="C14" s="74"/>
    </row>
    <row r="15" spans="1:3">
      <c r="A15" s="47">
        <f t="shared" si="0"/>
        <v>2.4</v>
      </c>
      <c r="B15" s="73"/>
      <c r="C15" s="74"/>
    </row>
    <row r="16" spans="1:3">
      <c r="A16" s="47">
        <f t="shared" si="0"/>
        <v>2.6999999999999997</v>
      </c>
      <c r="B16" s="73"/>
      <c r="C16" s="74"/>
    </row>
    <row r="17" spans="1:3">
      <c r="A17" s="47">
        <f t="shared" si="0"/>
        <v>2.9999999999999996</v>
      </c>
      <c r="B17" s="73"/>
      <c r="C17" s="74"/>
    </row>
    <row r="18" spans="1:3">
      <c r="A18" s="47">
        <f t="shared" si="0"/>
        <v>3.2999999999999994</v>
      </c>
      <c r="B18" s="73"/>
      <c r="C18" s="74"/>
    </row>
    <row r="19" spans="1:3">
      <c r="A19" s="47">
        <f t="shared" si="0"/>
        <v>3.5999999999999992</v>
      </c>
      <c r="B19" s="73"/>
      <c r="C19" s="74"/>
    </row>
    <row r="20" spans="1:3">
      <c r="A20" s="47">
        <f t="shared" si="0"/>
        <v>3.899999999999999</v>
      </c>
      <c r="B20" s="73"/>
      <c r="C20" s="74"/>
    </row>
    <row r="21" spans="1:3">
      <c r="A21" s="47">
        <f t="shared" si="0"/>
        <v>4.1999999999999993</v>
      </c>
      <c r="B21" s="73"/>
      <c r="C21" s="74"/>
    </row>
    <row r="22" spans="1:3">
      <c r="A22" s="47">
        <f t="shared" si="0"/>
        <v>4.4999999999999991</v>
      </c>
      <c r="B22" s="73"/>
      <c r="C22" s="74"/>
    </row>
    <row r="23" spans="1:3">
      <c r="A23" s="47">
        <f t="shared" si="0"/>
        <v>4.7999999999999989</v>
      </c>
      <c r="B23" s="73"/>
      <c r="C23" s="74"/>
    </row>
    <row r="24" spans="1:3">
      <c r="A24" s="47">
        <f t="shared" si="0"/>
        <v>5.0999999999999988</v>
      </c>
      <c r="B24" s="73"/>
      <c r="C24" s="74"/>
    </row>
    <row r="25" spans="1:3">
      <c r="A25" s="47">
        <f t="shared" si="0"/>
        <v>5.3999999999999986</v>
      </c>
      <c r="B25" s="73"/>
      <c r="C25" s="74"/>
    </row>
    <row r="26" spans="1:3">
      <c r="A26" s="47">
        <f t="shared" si="0"/>
        <v>5.6999999999999984</v>
      </c>
      <c r="B26" s="73"/>
      <c r="C26" s="74"/>
    </row>
    <row r="27" spans="1:3">
      <c r="A27" s="47">
        <f t="shared" si="0"/>
        <v>5.9999999999999982</v>
      </c>
      <c r="B27" s="73"/>
      <c r="C27" s="74"/>
    </row>
    <row r="28" spans="1:3">
      <c r="A28" s="47">
        <f t="shared" si="0"/>
        <v>6.299999999999998</v>
      </c>
      <c r="B28" s="73"/>
      <c r="C28" s="74"/>
    </row>
    <row r="29" spans="1:3">
      <c r="A29" s="47">
        <f t="shared" si="0"/>
        <v>6.5999999999999979</v>
      </c>
      <c r="B29" s="73"/>
      <c r="C29" s="74"/>
    </row>
    <row r="30" spans="1:3">
      <c r="A30" s="47">
        <f t="shared" si="0"/>
        <v>6.8999999999999977</v>
      </c>
      <c r="B30" s="73"/>
      <c r="C30" s="74"/>
    </row>
    <row r="31" spans="1:3">
      <c r="A31" s="47">
        <f t="shared" si="0"/>
        <v>7.1999999999999975</v>
      </c>
      <c r="B31" s="73"/>
      <c r="C31" s="74"/>
    </row>
    <row r="32" spans="1:3">
      <c r="A32" s="47">
        <f t="shared" si="0"/>
        <v>7.4999999999999973</v>
      </c>
      <c r="B32" s="73"/>
      <c r="C32" s="74"/>
    </row>
    <row r="33" spans="1:12">
      <c r="A33" s="47">
        <f t="shared" si="0"/>
        <v>7.7999999999999972</v>
      </c>
      <c r="B33" s="73"/>
      <c r="C33" s="74"/>
    </row>
    <row r="34" spans="1:12">
      <c r="A34" s="47">
        <f t="shared" si="0"/>
        <v>8.0999999999999979</v>
      </c>
      <c r="B34" s="73"/>
      <c r="C34" s="74"/>
    </row>
    <row r="35" spans="1:12">
      <c r="A35" s="47">
        <f t="shared" si="0"/>
        <v>8.3999999999999986</v>
      </c>
      <c r="B35" s="73"/>
      <c r="C35" s="74"/>
    </row>
    <row r="36" spans="1:12">
      <c r="A36" s="47">
        <f t="shared" si="0"/>
        <v>8.6999999999999993</v>
      </c>
      <c r="B36" s="73"/>
      <c r="C36" s="74"/>
    </row>
    <row r="37" spans="1:12">
      <c r="A37" s="47">
        <f t="shared" si="0"/>
        <v>9</v>
      </c>
      <c r="B37" s="73"/>
      <c r="C37" s="74"/>
    </row>
    <row r="38" spans="1:12">
      <c r="A38" s="47">
        <f t="shared" si="0"/>
        <v>9.3000000000000007</v>
      </c>
      <c r="B38" s="73"/>
      <c r="C38" s="74"/>
    </row>
    <row r="39" spans="1:12">
      <c r="A39" s="47">
        <f t="shared" si="0"/>
        <v>9.6000000000000014</v>
      </c>
      <c r="B39" s="73"/>
      <c r="C39" s="74"/>
    </row>
    <row r="40" spans="1:12">
      <c r="A40" s="47">
        <f t="shared" ref="A40:A71" si="1">A39+h</f>
        <v>9.9000000000000021</v>
      </c>
      <c r="B40" s="73"/>
      <c r="C40" s="74"/>
    </row>
    <row r="41" spans="1:12">
      <c r="A41" s="47">
        <f t="shared" si="1"/>
        <v>10.200000000000003</v>
      </c>
      <c r="B41" s="73"/>
      <c r="C41" s="74"/>
    </row>
    <row r="42" spans="1:12">
      <c r="A42" s="47">
        <f t="shared" si="1"/>
        <v>10.500000000000004</v>
      </c>
      <c r="B42" s="73"/>
      <c r="C42" s="74"/>
    </row>
    <row r="43" spans="1:12">
      <c r="A43" s="47">
        <f t="shared" si="1"/>
        <v>10.800000000000004</v>
      </c>
      <c r="B43" s="73"/>
      <c r="C43" s="74"/>
    </row>
    <row r="44" spans="1:12">
      <c r="A44" s="47">
        <f t="shared" si="1"/>
        <v>11.100000000000005</v>
      </c>
      <c r="B44" s="73"/>
      <c r="C44" s="74"/>
    </row>
    <row r="45" spans="1:12">
      <c r="A45" s="47">
        <f t="shared" si="1"/>
        <v>11.400000000000006</v>
      </c>
      <c r="B45" s="73"/>
      <c r="C45" s="74"/>
      <c r="E45" s="53" t="s">
        <v>69</v>
      </c>
      <c r="F45" s="54" t="s">
        <v>68</v>
      </c>
      <c r="G45" s="64" t="s">
        <v>62</v>
      </c>
      <c r="H45" s="65" t="s">
        <v>63</v>
      </c>
      <c r="J45" s="53" t="s">
        <v>2</v>
      </c>
      <c r="K45" t="s">
        <v>58</v>
      </c>
      <c r="L45" s="3">
        <v>1.7</v>
      </c>
    </row>
    <row r="46" spans="1:12">
      <c r="A46" s="47">
        <f t="shared" si="1"/>
        <v>11.700000000000006</v>
      </c>
      <c r="B46" s="73"/>
      <c r="C46" s="74"/>
      <c r="F46" s="47">
        <v>0</v>
      </c>
      <c r="G46" s="48">
        <f>(1-F46/300)*(100+F46)</f>
        <v>100</v>
      </c>
      <c r="H46" s="49">
        <f t="shared" ref="H46:H76" si="2">100/(e-1)</f>
        <v>142.85714285714286</v>
      </c>
      <c r="K46" t="s">
        <v>59</v>
      </c>
      <c r="L46" s="3">
        <v>0.3</v>
      </c>
    </row>
    <row r="47" spans="1:12">
      <c r="A47" s="47">
        <f t="shared" si="1"/>
        <v>12.000000000000007</v>
      </c>
      <c r="B47" s="73"/>
      <c r="C47" s="74"/>
      <c r="F47" s="47">
        <v>10</v>
      </c>
      <c r="G47" s="48">
        <f t="shared" ref="G47:G76" si="3">(1-F47/300)*(100+F47)</f>
        <v>106.33333333333333</v>
      </c>
      <c r="H47" s="49">
        <f t="shared" si="2"/>
        <v>142.85714285714286</v>
      </c>
      <c r="K47" t="s">
        <v>64</v>
      </c>
    </row>
    <row r="48" spans="1:12">
      <c r="A48" s="47">
        <f t="shared" si="1"/>
        <v>12.300000000000008</v>
      </c>
      <c r="B48" s="73"/>
      <c r="C48" s="74"/>
      <c r="F48" s="47">
        <v>20</v>
      </c>
      <c r="G48" s="48">
        <f t="shared" si="3"/>
        <v>112</v>
      </c>
      <c r="H48" s="49">
        <f t="shared" si="2"/>
        <v>142.85714285714286</v>
      </c>
    </row>
    <row r="49" spans="1:8">
      <c r="A49" s="47">
        <f t="shared" si="1"/>
        <v>12.600000000000009</v>
      </c>
      <c r="B49" s="73"/>
      <c r="C49" s="74"/>
      <c r="F49" s="47">
        <v>30</v>
      </c>
      <c r="G49" s="48">
        <f t="shared" si="3"/>
        <v>117</v>
      </c>
      <c r="H49" s="49">
        <f t="shared" si="2"/>
        <v>142.85714285714286</v>
      </c>
    </row>
    <row r="50" spans="1:8">
      <c r="A50" s="47">
        <f t="shared" si="1"/>
        <v>12.900000000000009</v>
      </c>
      <c r="B50" s="73"/>
      <c r="C50" s="74"/>
      <c r="F50" s="47">
        <v>40</v>
      </c>
      <c r="G50" s="48">
        <f t="shared" si="3"/>
        <v>121.33333333333334</v>
      </c>
      <c r="H50" s="49">
        <f t="shared" si="2"/>
        <v>142.85714285714286</v>
      </c>
    </row>
    <row r="51" spans="1:8">
      <c r="A51" s="47">
        <f t="shared" si="1"/>
        <v>13.20000000000001</v>
      </c>
      <c r="B51" s="73"/>
      <c r="C51" s="74"/>
      <c r="F51" s="47">
        <v>50</v>
      </c>
      <c r="G51" s="48">
        <f t="shared" si="3"/>
        <v>125</v>
      </c>
      <c r="H51" s="49">
        <f t="shared" si="2"/>
        <v>142.85714285714286</v>
      </c>
    </row>
    <row r="52" spans="1:8">
      <c r="A52" s="47">
        <f t="shared" si="1"/>
        <v>13.500000000000011</v>
      </c>
      <c r="B52" s="73"/>
      <c r="C52" s="74"/>
      <c r="F52" s="47">
        <v>60</v>
      </c>
      <c r="G52" s="48">
        <f t="shared" si="3"/>
        <v>128</v>
      </c>
      <c r="H52" s="49">
        <f t="shared" si="2"/>
        <v>142.85714285714286</v>
      </c>
    </row>
    <row r="53" spans="1:8">
      <c r="A53" s="47">
        <f t="shared" si="1"/>
        <v>13.800000000000011</v>
      </c>
      <c r="B53" s="73"/>
      <c r="C53" s="74"/>
      <c r="F53" s="47">
        <v>70</v>
      </c>
      <c r="G53" s="48">
        <f t="shared" si="3"/>
        <v>130.33333333333331</v>
      </c>
      <c r="H53" s="49">
        <f t="shared" si="2"/>
        <v>142.85714285714286</v>
      </c>
    </row>
    <row r="54" spans="1:8">
      <c r="A54" s="47">
        <f t="shared" si="1"/>
        <v>14.100000000000012</v>
      </c>
      <c r="B54" s="73"/>
      <c r="C54" s="74"/>
      <c r="F54" s="47">
        <v>80</v>
      </c>
      <c r="G54" s="48">
        <f t="shared" si="3"/>
        <v>132</v>
      </c>
      <c r="H54" s="49">
        <f t="shared" si="2"/>
        <v>142.85714285714286</v>
      </c>
    </row>
    <row r="55" spans="1:8">
      <c r="A55" s="47">
        <f t="shared" si="1"/>
        <v>14.400000000000013</v>
      </c>
      <c r="B55" s="73"/>
      <c r="C55" s="74"/>
      <c r="F55" s="47">
        <v>90</v>
      </c>
      <c r="G55" s="48">
        <f t="shared" si="3"/>
        <v>133</v>
      </c>
      <c r="H55" s="49">
        <f t="shared" si="2"/>
        <v>142.85714285714286</v>
      </c>
    </row>
    <row r="56" spans="1:8">
      <c r="A56" s="47">
        <f t="shared" si="1"/>
        <v>14.700000000000014</v>
      </c>
      <c r="B56" s="73"/>
      <c r="C56" s="74"/>
      <c r="F56" s="47">
        <v>100</v>
      </c>
      <c r="G56" s="48">
        <f t="shared" si="3"/>
        <v>133.33333333333334</v>
      </c>
      <c r="H56" s="49">
        <f t="shared" si="2"/>
        <v>142.85714285714286</v>
      </c>
    </row>
    <row r="57" spans="1:8">
      <c r="A57" s="47">
        <f t="shared" si="1"/>
        <v>15.000000000000014</v>
      </c>
      <c r="B57" s="73"/>
      <c r="C57" s="74"/>
      <c r="F57" s="47">
        <v>110</v>
      </c>
      <c r="G57" s="48">
        <f t="shared" si="3"/>
        <v>133</v>
      </c>
      <c r="H57" s="49">
        <f t="shared" si="2"/>
        <v>142.85714285714286</v>
      </c>
    </row>
    <row r="58" spans="1:8">
      <c r="A58" s="47">
        <f t="shared" si="1"/>
        <v>15.300000000000015</v>
      </c>
      <c r="B58" s="73"/>
      <c r="C58" s="74"/>
      <c r="F58" s="47">
        <v>120</v>
      </c>
      <c r="G58" s="48">
        <f t="shared" si="3"/>
        <v>132</v>
      </c>
      <c r="H58" s="49">
        <f t="shared" si="2"/>
        <v>142.85714285714286</v>
      </c>
    </row>
    <row r="59" spans="1:8">
      <c r="A59" s="47">
        <f t="shared" si="1"/>
        <v>15.600000000000016</v>
      </c>
      <c r="B59" s="73"/>
      <c r="C59" s="74"/>
      <c r="F59" s="47">
        <v>130</v>
      </c>
      <c r="G59" s="48">
        <f t="shared" si="3"/>
        <v>130.33333333333334</v>
      </c>
      <c r="H59" s="49">
        <f t="shared" si="2"/>
        <v>142.85714285714286</v>
      </c>
    </row>
    <row r="60" spans="1:8">
      <c r="A60" s="47">
        <f t="shared" si="1"/>
        <v>15.900000000000016</v>
      </c>
      <c r="B60" s="73"/>
      <c r="C60" s="74"/>
      <c r="F60" s="47">
        <v>140</v>
      </c>
      <c r="G60" s="48">
        <f t="shared" si="3"/>
        <v>128</v>
      </c>
      <c r="H60" s="49">
        <f t="shared" si="2"/>
        <v>142.85714285714286</v>
      </c>
    </row>
    <row r="61" spans="1:8">
      <c r="A61" s="47">
        <f t="shared" si="1"/>
        <v>16.200000000000017</v>
      </c>
      <c r="B61" s="73"/>
      <c r="C61" s="74"/>
      <c r="F61" s="47">
        <v>150</v>
      </c>
      <c r="G61" s="48">
        <f t="shared" si="3"/>
        <v>125</v>
      </c>
      <c r="H61" s="49">
        <f t="shared" si="2"/>
        <v>142.85714285714286</v>
      </c>
    </row>
    <row r="62" spans="1:8">
      <c r="A62" s="47">
        <f t="shared" si="1"/>
        <v>16.500000000000018</v>
      </c>
      <c r="B62" s="73"/>
      <c r="C62" s="74"/>
      <c r="F62" s="47">
        <v>160</v>
      </c>
      <c r="G62" s="48">
        <f t="shared" si="3"/>
        <v>121.33333333333333</v>
      </c>
      <c r="H62" s="49">
        <f t="shared" si="2"/>
        <v>142.85714285714286</v>
      </c>
    </row>
    <row r="63" spans="1:8">
      <c r="A63" s="47">
        <f t="shared" si="1"/>
        <v>16.800000000000018</v>
      </c>
      <c r="B63" s="73"/>
      <c r="C63" s="74"/>
      <c r="F63" s="47">
        <v>170</v>
      </c>
      <c r="G63" s="48">
        <f t="shared" si="3"/>
        <v>117</v>
      </c>
      <c r="H63" s="49">
        <f t="shared" si="2"/>
        <v>142.85714285714286</v>
      </c>
    </row>
    <row r="64" spans="1:8">
      <c r="A64" s="47">
        <f t="shared" si="1"/>
        <v>17.100000000000019</v>
      </c>
      <c r="B64" s="73"/>
      <c r="C64" s="74"/>
      <c r="F64" s="47">
        <v>180</v>
      </c>
      <c r="G64" s="48">
        <f t="shared" si="3"/>
        <v>112</v>
      </c>
      <c r="H64" s="49">
        <f t="shared" si="2"/>
        <v>142.85714285714286</v>
      </c>
    </row>
    <row r="65" spans="1:8">
      <c r="A65" s="47">
        <f t="shared" si="1"/>
        <v>17.40000000000002</v>
      </c>
      <c r="B65" s="73"/>
      <c r="C65" s="74"/>
      <c r="F65" s="47">
        <v>190</v>
      </c>
      <c r="G65" s="48">
        <f t="shared" si="3"/>
        <v>106.33333333333334</v>
      </c>
      <c r="H65" s="49">
        <f t="shared" si="2"/>
        <v>142.85714285714286</v>
      </c>
    </row>
    <row r="66" spans="1:8">
      <c r="A66" s="47">
        <f t="shared" si="1"/>
        <v>17.700000000000021</v>
      </c>
      <c r="B66" s="73"/>
      <c r="C66" s="74"/>
      <c r="F66" s="47">
        <v>200</v>
      </c>
      <c r="G66" s="48">
        <f t="shared" si="3"/>
        <v>100.00000000000001</v>
      </c>
      <c r="H66" s="49">
        <f t="shared" si="2"/>
        <v>142.85714285714286</v>
      </c>
    </row>
    <row r="67" spans="1:8">
      <c r="A67" s="47">
        <f t="shared" si="1"/>
        <v>18.000000000000021</v>
      </c>
      <c r="B67" s="73"/>
      <c r="C67" s="74"/>
      <c r="F67" s="47">
        <v>210</v>
      </c>
      <c r="G67" s="48">
        <f t="shared" si="3"/>
        <v>93.000000000000014</v>
      </c>
      <c r="H67" s="49">
        <f t="shared" si="2"/>
        <v>142.85714285714286</v>
      </c>
    </row>
    <row r="68" spans="1:8">
      <c r="A68" s="47">
        <f t="shared" si="1"/>
        <v>18.300000000000022</v>
      </c>
      <c r="B68" s="73"/>
      <c r="C68" s="74"/>
      <c r="F68" s="47">
        <v>220</v>
      </c>
      <c r="G68" s="48">
        <f t="shared" si="3"/>
        <v>85.333333333333343</v>
      </c>
      <c r="H68" s="49">
        <f t="shared" si="2"/>
        <v>142.85714285714286</v>
      </c>
    </row>
    <row r="69" spans="1:8">
      <c r="A69" s="47">
        <f t="shared" si="1"/>
        <v>18.600000000000023</v>
      </c>
      <c r="B69" s="73"/>
      <c r="C69" s="74"/>
      <c r="F69" s="47">
        <v>230</v>
      </c>
      <c r="G69" s="48">
        <f t="shared" si="3"/>
        <v>76.999999999999986</v>
      </c>
      <c r="H69" s="49">
        <f t="shared" si="2"/>
        <v>142.85714285714286</v>
      </c>
    </row>
    <row r="70" spans="1:8">
      <c r="A70" s="47">
        <f t="shared" si="1"/>
        <v>18.900000000000023</v>
      </c>
      <c r="B70" s="73"/>
      <c r="C70" s="74"/>
      <c r="F70" s="47">
        <v>240</v>
      </c>
      <c r="G70" s="48">
        <f t="shared" si="3"/>
        <v>67.999999999999986</v>
      </c>
      <c r="H70" s="49">
        <f t="shared" si="2"/>
        <v>142.85714285714286</v>
      </c>
    </row>
    <row r="71" spans="1:8">
      <c r="A71" s="47">
        <f t="shared" si="1"/>
        <v>19.200000000000024</v>
      </c>
      <c r="B71" s="73"/>
      <c r="C71" s="74"/>
      <c r="F71" s="47">
        <v>250</v>
      </c>
      <c r="G71" s="48">
        <f t="shared" si="3"/>
        <v>58.333333333333321</v>
      </c>
      <c r="H71" s="49">
        <f t="shared" si="2"/>
        <v>142.85714285714286</v>
      </c>
    </row>
    <row r="72" spans="1:8">
      <c r="A72" s="47">
        <f t="shared" ref="A72:A107" si="4">A71+h</f>
        <v>19.500000000000025</v>
      </c>
      <c r="B72" s="73"/>
      <c r="C72" s="74"/>
      <c r="F72" s="47">
        <v>260</v>
      </c>
      <c r="G72" s="48">
        <f t="shared" si="3"/>
        <v>47.999999999999986</v>
      </c>
      <c r="H72" s="49">
        <f t="shared" si="2"/>
        <v>142.85714285714286</v>
      </c>
    </row>
    <row r="73" spans="1:8">
      <c r="A73" s="47">
        <f t="shared" si="4"/>
        <v>19.800000000000026</v>
      </c>
      <c r="B73" s="73"/>
      <c r="C73" s="74"/>
      <c r="F73" s="47">
        <v>270</v>
      </c>
      <c r="G73" s="48">
        <f t="shared" si="3"/>
        <v>36.999999999999993</v>
      </c>
      <c r="H73" s="49">
        <f t="shared" si="2"/>
        <v>142.85714285714286</v>
      </c>
    </row>
    <row r="74" spans="1:8">
      <c r="A74" s="47">
        <f t="shared" si="4"/>
        <v>20.100000000000026</v>
      </c>
      <c r="B74" s="73"/>
      <c r="C74" s="74"/>
      <c r="F74" s="47">
        <v>280</v>
      </c>
      <c r="G74" s="48">
        <f t="shared" si="3"/>
        <v>25.333333333333329</v>
      </c>
      <c r="H74" s="49">
        <f t="shared" si="2"/>
        <v>142.85714285714286</v>
      </c>
    </row>
    <row r="75" spans="1:8">
      <c r="A75" s="47">
        <f t="shared" si="4"/>
        <v>20.400000000000027</v>
      </c>
      <c r="B75" s="73"/>
      <c r="C75" s="74"/>
      <c r="F75" s="47">
        <v>290</v>
      </c>
      <c r="G75" s="48">
        <f t="shared" si="3"/>
        <v>12.999999999999996</v>
      </c>
      <c r="H75" s="49">
        <f t="shared" si="2"/>
        <v>142.85714285714286</v>
      </c>
    </row>
    <row r="76" spans="1:8">
      <c r="A76" s="47">
        <f t="shared" si="4"/>
        <v>20.700000000000028</v>
      </c>
      <c r="B76" s="73"/>
      <c r="C76" s="74"/>
      <c r="F76" s="50">
        <v>300</v>
      </c>
      <c r="G76" s="51">
        <f t="shared" si="3"/>
        <v>0</v>
      </c>
      <c r="H76" s="52">
        <f t="shared" si="2"/>
        <v>142.85714285714286</v>
      </c>
    </row>
    <row r="77" spans="1:8">
      <c r="A77" s="47">
        <f t="shared" si="4"/>
        <v>21.000000000000028</v>
      </c>
      <c r="B77" s="73"/>
      <c r="C77" s="74"/>
    </row>
    <row r="78" spans="1:8">
      <c r="A78" s="47">
        <f t="shared" si="4"/>
        <v>21.300000000000029</v>
      </c>
      <c r="B78" s="73"/>
      <c r="C78" s="74"/>
    </row>
    <row r="79" spans="1:8">
      <c r="A79" s="47">
        <f t="shared" si="4"/>
        <v>21.60000000000003</v>
      </c>
      <c r="B79" s="73"/>
      <c r="C79" s="74"/>
    </row>
    <row r="80" spans="1:8">
      <c r="A80" s="47">
        <f t="shared" si="4"/>
        <v>21.900000000000031</v>
      </c>
      <c r="B80" s="73"/>
      <c r="C80" s="74"/>
    </row>
    <row r="81" spans="1:3">
      <c r="A81" s="47">
        <f t="shared" si="4"/>
        <v>22.200000000000031</v>
      </c>
      <c r="B81" s="73"/>
      <c r="C81" s="74"/>
    </row>
    <row r="82" spans="1:3">
      <c r="A82" s="47">
        <f t="shared" si="4"/>
        <v>22.500000000000032</v>
      </c>
      <c r="B82" s="73"/>
      <c r="C82" s="74"/>
    </row>
    <row r="83" spans="1:3">
      <c r="A83" s="47">
        <f t="shared" si="4"/>
        <v>22.800000000000033</v>
      </c>
      <c r="B83" s="73"/>
      <c r="C83" s="74"/>
    </row>
    <row r="84" spans="1:3">
      <c r="A84" s="47">
        <f t="shared" si="4"/>
        <v>23.100000000000033</v>
      </c>
      <c r="B84" s="73"/>
      <c r="C84" s="74"/>
    </row>
    <row r="85" spans="1:3">
      <c r="A85" s="47">
        <f t="shared" si="4"/>
        <v>23.400000000000034</v>
      </c>
      <c r="B85" s="73"/>
      <c r="C85" s="74"/>
    </row>
    <row r="86" spans="1:3">
      <c r="A86" s="47">
        <f t="shared" si="4"/>
        <v>23.700000000000035</v>
      </c>
      <c r="B86" s="73"/>
      <c r="C86" s="74"/>
    </row>
    <row r="87" spans="1:3">
      <c r="A87" s="47">
        <f t="shared" si="4"/>
        <v>24.000000000000036</v>
      </c>
      <c r="B87" s="73"/>
      <c r="C87" s="74"/>
    </row>
    <row r="88" spans="1:3">
      <c r="A88" s="47">
        <f t="shared" si="4"/>
        <v>24.300000000000036</v>
      </c>
      <c r="B88" s="73"/>
      <c r="C88" s="74"/>
    </row>
    <row r="89" spans="1:3">
      <c r="A89" s="47">
        <f t="shared" si="4"/>
        <v>24.600000000000037</v>
      </c>
      <c r="B89" s="73"/>
      <c r="C89" s="74"/>
    </row>
    <row r="90" spans="1:3">
      <c r="A90" s="47">
        <f t="shared" si="4"/>
        <v>24.900000000000038</v>
      </c>
      <c r="B90" s="73"/>
      <c r="C90" s="74"/>
    </row>
    <row r="91" spans="1:3">
      <c r="A91" s="47">
        <f t="shared" si="4"/>
        <v>25.200000000000038</v>
      </c>
      <c r="B91" s="73"/>
      <c r="C91" s="74"/>
    </row>
    <row r="92" spans="1:3">
      <c r="A92" s="47">
        <f t="shared" si="4"/>
        <v>25.500000000000039</v>
      </c>
      <c r="B92" s="73"/>
      <c r="C92" s="74"/>
    </row>
    <row r="93" spans="1:3">
      <c r="A93" s="47">
        <f t="shared" si="4"/>
        <v>25.80000000000004</v>
      </c>
      <c r="B93" s="73"/>
      <c r="C93" s="74"/>
    </row>
    <row r="94" spans="1:3">
      <c r="A94" s="47">
        <f t="shared" si="4"/>
        <v>26.100000000000041</v>
      </c>
      <c r="B94" s="73"/>
      <c r="C94" s="74"/>
    </row>
    <row r="95" spans="1:3">
      <c r="A95" s="47">
        <f t="shared" si="4"/>
        <v>26.400000000000041</v>
      </c>
      <c r="B95" s="73"/>
      <c r="C95" s="74"/>
    </row>
    <row r="96" spans="1:3">
      <c r="A96" s="47">
        <f t="shared" si="4"/>
        <v>26.700000000000042</v>
      </c>
      <c r="B96" s="73"/>
      <c r="C96" s="74"/>
    </row>
    <row r="97" spans="1:3">
      <c r="A97" s="47">
        <f t="shared" si="4"/>
        <v>27.000000000000043</v>
      </c>
      <c r="B97" s="73"/>
      <c r="C97" s="74"/>
    </row>
    <row r="98" spans="1:3">
      <c r="A98" s="47">
        <f t="shared" si="4"/>
        <v>27.300000000000043</v>
      </c>
      <c r="B98" s="73"/>
      <c r="C98" s="74"/>
    </row>
    <row r="99" spans="1:3">
      <c r="A99" s="47">
        <f t="shared" si="4"/>
        <v>27.600000000000044</v>
      </c>
      <c r="B99" s="73"/>
      <c r="C99" s="74"/>
    </row>
    <row r="100" spans="1:3">
      <c r="A100" s="47">
        <f t="shared" si="4"/>
        <v>27.900000000000045</v>
      </c>
      <c r="B100" s="73"/>
      <c r="C100" s="74"/>
    </row>
    <row r="101" spans="1:3">
      <c r="A101" s="47">
        <f t="shared" si="4"/>
        <v>28.200000000000045</v>
      </c>
      <c r="B101" s="73"/>
      <c r="C101" s="74"/>
    </row>
    <row r="102" spans="1:3">
      <c r="A102" s="47">
        <f t="shared" si="4"/>
        <v>28.500000000000046</v>
      </c>
      <c r="B102" s="73"/>
      <c r="C102" s="74"/>
    </row>
    <row r="103" spans="1:3">
      <c r="A103" s="47">
        <f t="shared" si="4"/>
        <v>28.800000000000047</v>
      </c>
      <c r="B103" s="73"/>
      <c r="C103" s="74"/>
    </row>
    <row r="104" spans="1:3">
      <c r="A104" s="47">
        <f t="shared" si="4"/>
        <v>29.100000000000048</v>
      </c>
      <c r="B104" s="73"/>
      <c r="C104" s="74"/>
    </row>
    <row r="105" spans="1:3">
      <c r="A105" s="47">
        <f t="shared" si="4"/>
        <v>29.400000000000048</v>
      </c>
      <c r="B105" s="73"/>
      <c r="C105" s="74"/>
    </row>
    <row r="106" spans="1:3">
      <c r="A106" s="47">
        <f t="shared" si="4"/>
        <v>29.700000000000049</v>
      </c>
      <c r="B106" s="73"/>
      <c r="C106" s="74"/>
    </row>
    <row r="107" spans="1:3">
      <c r="A107" s="50">
        <f t="shared" si="4"/>
        <v>30.00000000000005</v>
      </c>
      <c r="B107" s="75"/>
      <c r="C107" s="76"/>
    </row>
  </sheetData>
  <phoneticPr fontId="4" type="noConversion"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8"/>
  <sheetViews>
    <sheetView workbookViewId="0"/>
  </sheetViews>
  <sheetFormatPr baseColWidth="10" defaultRowHeight="15"/>
  <cols>
    <col min="1" max="16384" width="11.42578125" style="26"/>
  </cols>
  <sheetData>
    <row r="1" spans="1:10" ht="22.5">
      <c r="A1" s="1" t="s">
        <v>70</v>
      </c>
    </row>
    <row r="4" spans="1:10">
      <c r="A4" s="25" t="s">
        <v>21</v>
      </c>
    </row>
    <row r="6" spans="1:10" s="27" customFormat="1">
      <c r="A6" s="54" t="s">
        <v>18</v>
      </c>
      <c r="B6" s="64" t="s">
        <v>22</v>
      </c>
      <c r="C6" s="64" t="s">
        <v>23</v>
      </c>
      <c r="D6" s="64" t="s">
        <v>24</v>
      </c>
      <c r="E6" s="71" t="s">
        <v>25</v>
      </c>
      <c r="F6" s="72"/>
      <c r="H6" s="25" t="s">
        <v>2</v>
      </c>
      <c r="I6" s="26" t="s">
        <v>32</v>
      </c>
      <c r="J6" s="3">
        <v>1.5</v>
      </c>
    </row>
    <row r="7" spans="1:10" s="27" customFormat="1">
      <c r="A7" s="67" t="s">
        <v>26</v>
      </c>
      <c r="B7" s="66" t="s">
        <v>27</v>
      </c>
      <c r="C7" s="66" t="s">
        <v>28</v>
      </c>
      <c r="D7" s="66" t="s">
        <v>29</v>
      </c>
      <c r="E7" s="66" t="s">
        <v>30</v>
      </c>
      <c r="F7" s="68" t="s">
        <v>31</v>
      </c>
      <c r="H7" s="26"/>
      <c r="I7" s="26" t="s">
        <v>33</v>
      </c>
      <c r="J7" s="3">
        <v>3</v>
      </c>
    </row>
    <row r="8" spans="1:10">
      <c r="A8" s="55">
        <v>0</v>
      </c>
      <c r="B8" s="73"/>
      <c r="C8" s="73"/>
      <c r="D8" s="73"/>
      <c r="E8" s="83"/>
      <c r="F8" s="84"/>
      <c r="I8" s="26" t="s">
        <v>34</v>
      </c>
      <c r="J8" s="3">
        <v>0.1</v>
      </c>
    </row>
    <row r="9" spans="1:10">
      <c r="A9" s="55">
        <f t="shared" ref="A9:A28" si="0">A8+h0</f>
        <v>0.1</v>
      </c>
      <c r="B9" s="73"/>
      <c r="C9" s="73"/>
      <c r="D9" s="73"/>
      <c r="E9" s="83"/>
      <c r="F9" s="84"/>
    </row>
    <row r="10" spans="1:10">
      <c r="A10" s="55">
        <f t="shared" si="0"/>
        <v>0.2</v>
      </c>
      <c r="B10" s="73"/>
      <c r="C10" s="73"/>
      <c r="D10" s="73"/>
      <c r="E10" s="83"/>
      <c r="F10" s="84"/>
    </row>
    <row r="11" spans="1:10">
      <c r="A11" s="55">
        <f t="shared" si="0"/>
        <v>0.30000000000000004</v>
      </c>
      <c r="B11" s="73"/>
      <c r="C11" s="73"/>
      <c r="D11" s="73"/>
      <c r="E11" s="83"/>
      <c r="F11" s="84"/>
    </row>
    <row r="12" spans="1:10">
      <c r="A12" s="55">
        <f t="shared" si="0"/>
        <v>0.4</v>
      </c>
      <c r="B12" s="73"/>
      <c r="C12" s="73"/>
      <c r="D12" s="73"/>
      <c r="E12" s="83"/>
      <c r="F12" s="84"/>
    </row>
    <row r="13" spans="1:10">
      <c r="A13" s="55">
        <f t="shared" si="0"/>
        <v>0.5</v>
      </c>
      <c r="B13" s="73"/>
      <c r="C13" s="73"/>
      <c r="D13" s="73"/>
      <c r="E13" s="83"/>
      <c r="F13" s="84"/>
    </row>
    <row r="14" spans="1:10">
      <c r="A14" s="55">
        <f t="shared" si="0"/>
        <v>0.6</v>
      </c>
      <c r="B14" s="73"/>
      <c r="C14" s="73"/>
      <c r="D14" s="73"/>
      <c r="E14" s="83"/>
      <c r="F14" s="84"/>
    </row>
    <row r="15" spans="1:10">
      <c r="A15" s="55">
        <f t="shared" si="0"/>
        <v>0.7</v>
      </c>
      <c r="B15" s="73"/>
      <c r="C15" s="73"/>
      <c r="D15" s="73"/>
      <c r="E15" s="83"/>
      <c r="F15" s="84"/>
    </row>
    <row r="16" spans="1:10">
      <c r="A16" s="55">
        <f t="shared" si="0"/>
        <v>0.79999999999999993</v>
      </c>
      <c r="B16" s="73"/>
      <c r="C16" s="73"/>
      <c r="D16" s="73"/>
      <c r="E16" s="83"/>
      <c r="F16" s="84"/>
    </row>
    <row r="17" spans="1:6">
      <c r="A17" s="55">
        <f t="shared" si="0"/>
        <v>0.89999999999999991</v>
      </c>
      <c r="B17" s="73"/>
      <c r="C17" s="73"/>
      <c r="D17" s="73"/>
      <c r="E17" s="83"/>
      <c r="F17" s="84"/>
    </row>
    <row r="18" spans="1:6">
      <c r="A18" s="55">
        <f t="shared" si="0"/>
        <v>0.99999999999999989</v>
      </c>
      <c r="B18" s="73"/>
      <c r="C18" s="73"/>
      <c r="D18" s="73"/>
      <c r="E18" s="83"/>
      <c r="F18" s="84"/>
    </row>
    <row r="19" spans="1:6">
      <c r="A19" s="55">
        <f t="shared" si="0"/>
        <v>1.0999999999999999</v>
      </c>
      <c r="B19" s="73"/>
      <c r="C19" s="73"/>
      <c r="D19" s="73"/>
      <c r="E19" s="83"/>
      <c r="F19" s="84"/>
    </row>
    <row r="20" spans="1:6">
      <c r="A20" s="55">
        <f t="shared" si="0"/>
        <v>1.2</v>
      </c>
      <c r="B20" s="73"/>
      <c r="C20" s="73"/>
      <c r="D20" s="73"/>
      <c r="E20" s="83"/>
      <c r="F20" s="84"/>
    </row>
    <row r="21" spans="1:6">
      <c r="A21" s="55">
        <f t="shared" si="0"/>
        <v>1.3</v>
      </c>
      <c r="B21" s="73"/>
      <c r="C21" s="73"/>
      <c r="D21" s="73"/>
      <c r="E21" s="83"/>
      <c r="F21" s="84"/>
    </row>
    <row r="22" spans="1:6">
      <c r="A22" s="55">
        <f t="shared" si="0"/>
        <v>1.4000000000000001</v>
      </c>
      <c r="B22" s="73"/>
      <c r="C22" s="73"/>
      <c r="D22" s="73"/>
      <c r="E22" s="83"/>
      <c r="F22" s="84"/>
    </row>
    <row r="23" spans="1:6">
      <c r="A23" s="55">
        <f t="shared" si="0"/>
        <v>1.5000000000000002</v>
      </c>
      <c r="B23" s="73"/>
      <c r="C23" s="73"/>
      <c r="D23" s="73"/>
      <c r="E23" s="83"/>
      <c r="F23" s="84"/>
    </row>
    <row r="24" spans="1:6">
      <c r="A24" s="55">
        <f t="shared" si="0"/>
        <v>1.6000000000000003</v>
      </c>
      <c r="B24" s="73"/>
      <c r="C24" s="73"/>
      <c r="D24" s="73"/>
      <c r="E24" s="83"/>
      <c r="F24" s="84"/>
    </row>
    <row r="25" spans="1:6">
      <c r="A25" s="55">
        <f t="shared" si="0"/>
        <v>1.7000000000000004</v>
      </c>
      <c r="B25" s="73"/>
      <c r="C25" s="73"/>
      <c r="D25" s="73"/>
      <c r="E25" s="83"/>
      <c r="F25" s="84"/>
    </row>
    <row r="26" spans="1:6">
      <c r="A26" s="55">
        <f t="shared" si="0"/>
        <v>1.8000000000000005</v>
      </c>
      <c r="B26" s="73"/>
      <c r="C26" s="73"/>
      <c r="D26" s="73"/>
      <c r="E26" s="83"/>
      <c r="F26" s="84"/>
    </row>
    <row r="27" spans="1:6">
      <c r="A27" s="55">
        <f t="shared" si="0"/>
        <v>1.9000000000000006</v>
      </c>
      <c r="B27" s="73"/>
      <c r="C27" s="73"/>
      <c r="D27" s="73"/>
      <c r="E27" s="83"/>
      <c r="F27" s="84"/>
    </row>
    <row r="28" spans="1:6">
      <c r="A28" s="56">
        <f t="shared" si="0"/>
        <v>2.0000000000000004</v>
      </c>
      <c r="B28" s="75"/>
      <c r="C28" s="75"/>
      <c r="D28" s="75"/>
      <c r="E28" s="85"/>
      <c r="F28" s="86"/>
    </row>
  </sheetData>
  <mergeCells count="1">
    <mergeCell ref="E6:F6"/>
  </mergeCells>
  <phoneticPr fontId="5" type="noConversion"/>
  <printOptions horizontalCentered="1" verticalCentered="1" gridLines="1" gridLinesSet="0"/>
  <pageMargins left="0.78740157480314965" right="0.78740157480314965" top="0.98425196850393704" bottom="0.98425196850393704" header="0.51181102300000003" footer="0.51181102300000003"/>
  <pageSetup paperSize="9" orientation="portrait" horizontalDpi="4294967292" verticalDpi="4294967292" copies="0"/>
  <headerFooter alignWithMargins="0">
    <oddHeader>&amp;F</oddHeader>
    <oddFooter>Seite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53"/>
  <sheetViews>
    <sheetView workbookViewId="0"/>
  </sheetViews>
  <sheetFormatPr baseColWidth="10" defaultColWidth="11.42578125" defaultRowHeight="15"/>
  <cols>
    <col min="1" max="16384" width="11.42578125" style="60"/>
  </cols>
  <sheetData>
    <row r="1" spans="1:8" ht="22.5">
      <c r="A1" s="63" t="s">
        <v>35</v>
      </c>
    </row>
    <row r="4" spans="1:8">
      <c r="A4" s="59" t="s">
        <v>72</v>
      </c>
    </row>
    <row r="6" spans="1:8">
      <c r="A6" s="54" t="s">
        <v>5</v>
      </c>
      <c r="B6" s="64" t="s">
        <v>36</v>
      </c>
      <c r="C6" s="64" t="s">
        <v>37</v>
      </c>
      <c r="D6" s="64" t="s">
        <v>38</v>
      </c>
      <c r="E6" s="65" t="s">
        <v>39</v>
      </c>
      <c r="G6" s="59" t="s">
        <v>2</v>
      </c>
    </row>
    <row r="7" spans="1:8">
      <c r="A7" s="61">
        <v>0</v>
      </c>
      <c r="B7" s="77"/>
      <c r="C7" s="77"/>
      <c r="D7" s="77"/>
      <c r="E7" s="78"/>
    </row>
    <row r="8" spans="1:8">
      <c r="A8" s="61">
        <f t="shared" ref="A8:A27" si="0">A7+h_</f>
        <v>1</v>
      </c>
      <c r="B8" s="77"/>
      <c r="C8" s="77"/>
      <c r="D8" s="77"/>
      <c r="E8" s="78"/>
      <c r="G8" s="60" t="s">
        <v>40</v>
      </c>
    </row>
    <row r="9" spans="1:8">
      <c r="A9" s="61">
        <f t="shared" si="0"/>
        <v>2</v>
      </c>
      <c r="B9" s="77"/>
      <c r="C9" s="77"/>
      <c r="D9" s="77"/>
      <c r="E9" s="78"/>
      <c r="G9" s="60" t="s">
        <v>71</v>
      </c>
      <c r="H9" s="3">
        <v>1</v>
      </c>
    </row>
    <row r="10" spans="1:8">
      <c r="A10" s="61">
        <f t="shared" si="0"/>
        <v>3</v>
      </c>
      <c r="B10" s="77"/>
      <c r="C10" s="77"/>
      <c r="D10" s="77"/>
      <c r="E10" s="78"/>
      <c r="G10" s="60" t="s">
        <v>41</v>
      </c>
      <c r="H10" s="3">
        <v>100</v>
      </c>
    </row>
    <row r="11" spans="1:8">
      <c r="A11" s="61">
        <f t="shared" si="0"/>
        <v>4</v>
      </c>
      <c r="B11" s="77"/>
      <c r="C11" s="77"/>
      <c r="D11" s="77"/>
      <c r="E11" s="78"/>
      <c r="G11" s="60" t="s">
        <v>42</v>
      </c>
      <c r="H11" s="3">
        <v>0.7</v>
      </c>
    </row>
    <row r="12" spans="1:8">
      <c r="A12" s="61">
        <f t="shared" si="0"/>
        <v>5</v>
      </c>
      <c r="B12" s="77"/>
      <c r="C12" s="77"/>
      <c r="D12" s="77"/>
      <c r="E12" s="78"/>
      <c r="G12" s="60" t="s">
        <v>43</v>
      </c>
      <c r="H12" s="3">
        <v>10</v>
      </c>
    </row>
    <row r="13" spans="1:8">
      <c r="A13" s="61">
        <f t="shared" si="0"/>
        <v>6</v>
      </c>
      <c r="B13" s="77"/>
      <c r="C13" s="77"/>
      <c r="D13" s="77"/>
      <c r="E13" s="78"/>
      <c r="G13" s="60" t="s">
        <v>34</v>
      </c>
      <c r="H13" s="3">
        <v>1</v>
      </c>
    </row>
    <row r="14" spans="1:8">
      <c r="A14" s="61">
        <f t="shared" si="0"/>
        <v>7</v>
      </c>
      <c r="B14" s="77"/>
      <c r="C14" s="77"/>
      <c r="D14" s="77"/>
      <c r="E14" s="78"/>
    </row>
    <row r="15" spans="1:8">
      <c r="A15" s="61">
        <f t="shared" si="0"/>
        <v>8</v>
      </c>
      <c r="B15" s="77"/>
      <c r="C15" s="77"/>
      <c r="D15" s="77"/>
      <c r="E15" s="78"/>
    </row>
    <row r="16" spans="1:8">
      <c r="A16" s="61">
        <f t="shared" si="0"/>
        <v>9</v>
      </c>
      <c r="B16" s="77"/>
      <c r="C16" s="77"/>
      <c r="D16" s="77"/>
      <c r="E16" s="78"/>
    </row>
    <row r="17" spans="1:10">
      <c r="A17" s="61">
        <f t="shared" si="0"/>
        <v>10</v>
      </c>
      <c r="B17" s="77"/>
      <c r="C17" s="77"/>
      <c r="D17" s="77"/>
      <c r="E17" s="78"/>
    </row>
    <row r="18" spans="1:10">
      <c r="A18" s="61">
        <f t="shared" si="0"/>
        <v>11</v>
      </c>
      <c r="B18" s="77"/>
      <c r="C18" s="77"/>
      <c r="D18" s="77"/>
      <c r="E18" s="78"/>
    </row>
    <row r="19" spans="1:10">
      <c r="A19" s="61">
        <f t="shared" si="0"/>
        <v>12</v>
      </c>
      <c r="B19" s="77"/>
      <c r="C19" s="77"/>
      <c r="D19" s="77"/>
      <c r="E19" s="78"/>
    </row>
    <row r="20" spans="1:10">
      <c r="A20" s="61">
        <f t="shared" si="0"/>
        <v>13</v>
      </c>
      <c r="B20" s="77"/>
      <c r="C20" s="77"/>
      <c r="D20" s="77"/>
      <c r="E20" s="78"/>
    </row>
    <row r="21" spans="1:10">
      <c r="A21" s="61">
        <f t="shared" si="0"/>
        <v>14</v>
      </c>
      <c r="B21" s="77"/>
      <c r="C21" s="77"/>
      <c r="D21" s="77"/>
      <c r="E21" s="78"/>
    </row>
    <row r="22" spans="1:10">
      <c r="A22" s="61">
        <f t="shared" si="0"/>
        <v>15</v>
      </c>
      <c r="B22" s="77"/>
      <c r="C22" s="77"/>
      <c r="D22" s="77"/>
      <c r="E22" s="78"/>
    </row>
    <row r="23" spans="1:10">
      <c r="A23" s="61">
        <f t="shared" si="0"/>
        <v>16</v>
      </c>
      <c r="B23" s="77"/>
      <c r="C23" s="77"/>
      <c r="D23" s="77"/>
      <c r="E23" s="78"/>
    </row>
    <row r="24" spans="1:10">
      <c r="A24" s="61">
        <f t="shared" si="0"/>
        <v>17</v>
      </c>
      <c r="B24" s="77"/>
      <c r="C24" s="77"/>
      <c r="D24" s="77"/>
      <c r="E24" s="78"/>
    </row>
    <row r="25" spans="1:10">
      <c r="A25" s="61">
        <f t="shared" si="0"/>
        <v>18</v>
      </c>
      <c r="B25" s="77"/>
      <c r="C25" s="77"/>
      <c r="D25" s="77"/>
      <c r="E25" s="78"/>
    </row>
    <row r="26" spans="1:10">
      <c r="A26" s="61">
        <f t="shared" si="0"/>
        <v>19</v>
      </c>
      <c r="B26" s="77"/>
      <c r="C26" s="77"/>
      <c r="D26" s="77"/>
      <c r="E26" s="78"/>
    </row>
    <row r="27" spans="1:10">
      <c r="A27" s="62">
        <f t="shared" si="0"/>
        <v>20</v>
      </c>
      <c r="B27" s="79"/>
      <c r="C27" s="79"/>
      <c r="D27" s="79"/>
      <c r="E27" s="80"/>
    </row>
    <row r="30" spans="1:10">
      <c r="A30" s="59" t="s">
        <v>73</v>
      </c>
    </row>
    <row r="32" spans="1:10">
      <c r="A32" s="54" t="s">
        <v>5</v>
      </c>
      <c r="B32" s="64" t="s">
        <v>47</v>
      </c>
      <c r="C32" s="64" t="s">
        <v>41</v>
      </c>
      <c r="D32" s="64" t="s">
        <v>36</v>
      </c>
      <c r="E32" s="64" t="s">
        <v>37</v>
      </c>
      <c r="F32" s="64" t="s">
        <v>38</v>
      </c>
      <c r="G32" s="64" t="s">
        <v>39</v>
      </c>
      <c r="H32" s="65" t="s">
        <v>48</v>
      </c>
      <c r="J32" s="59" t="s">
        <v>2</v>
      </c>
    </row>
    <row r="33" spans="1:11">
      <c r="A33" s="61">
        <v>0</v>
      </c>
      <c r="B33" s="81">
        <v>8</v>
      </c>
      <c r="C33" s="77"/>
      <c r="D33" s="77"/>
      <c r="E33" s="77"/>
      <c r="F33" s="77"/>
      <c r="G33" s="77"/>
      <c r="H33" s="78"/>
    </row>
    <row r="34" spans="1:11">
      <c r="A34" s="61">
        <f t="shared" ref="A34:A53" si="1">A33+h_</f>
        <v>1</v>
      </c>
      <c r="B34" s="81">
        <v>8</v>
      </c>
      <c r="C34" s="77"/>
      <c r="D34" s="77"/>
      <c r="E34" s="77"/>
      <c r="F34" s="77"/>
      <c r="G34" s="77"/>
      <c r="H34" s="78"/>
      <c r="J34" s="60" t="s">
        <v>44</v>
      </c>
    </row>
    <row r="35" spans="1:11">
      <c r="A35" s="61">
        <f t="shared" si="1"/>
        <v>2</v>
      </c>
      <c r="B35" s="81">
        <v>8</v>
      </c>
      <c r="C35" s="77"/>
      <c r="D35" s="77"/>
      <c r="E35" s="77"/>
      <c r="F35" s="77"/>
      <c r="G35" s="77"/>
      <c r="H35" s="78"/>
      <c r="J35" s="60" t="s">
        <v>45</v>
      </c>
      <c r="K35" s="3">
        <v>100</v>
      </c>
    </row>
    <row r="36" spans="1:11">
      <c r="A36" s="61">
        <f t="shared" si="1"/>
        <v>3</v>
      </c>
      <c r="B36" s="81">
        <v>8</v>
      </c>
      <c r="C36" s="77"/>
      <c r="D36" s="77"/>
      <c r="E36" s="77"/>
      <c r="F36" s="77"/>
      <c r="G36" s="77"/>
      <c r="H36" s="78"/>
      <c r="J36" s="60" t="s">
        <v>46</v>
      </c>
      <c r="K36" s="3">
        <v>10</v>
      </c>
    </row>
    <row r="37" spans="1:11">
      <c r="A37" s="61">
        <f t="shared" si="1"/>
        <v>4</v>
      </c>
      <c r="B37" s="81">
        <v>8</v>
      </c>
      <c r="C37" s="77"/>
      <c r="D37" s="77"/>
      <c r="E37" s="77"/>
      <c r="F37" s="77"/>
      <c r="G37" s="77"/>
      <c r="H37" s="78"/>
    </row>
    <row r="38" spans="1:11">
      <c r="A38" s="61">
        <f t="shared" si="1"/>
        <v>5</v>
      </c>
      <c r="B38" s="81">
        <v>6</v>
      </c>
      <c r="C38" s="77"/>
      <c r="D38" s="77"/>
      <c r="E38" s="77"/>
      <c r="F38" s="77"/>
      <c r="G38" s="77"/>
      <c r="H38" s="78"/>
    </row>
    <row r="39" spans="1:11">
      <c r="A39" s="61">
        <f t="shared" si="1"/>
        <v>6</v>
      </c>
      <c r="B39" s="81">
        <v>6</v>
      </c>
      <c r="C39" s="77"/>
      <c r="D39" s="77"/>
      <c r="E39" s="77"/>
      <c r="F39" s="77"/>
      <c r="G39" s="77"/>
      <c r="H39" s="78"/>
    </row>
    <row r="40" spans="1:11">
      <c r="A40" s="61">
        <f t="shared" si="1"/>
        <v>7</v>
      </c>
      <c r="B40" s="81">
        <v>6</v>
      </c>
      <c r="C40" s="77"/>
      <c r="D40" s="77"/>
      <c r="E40" s="77"/>
      <c r="F40" s="77"/>
      <c r="G40" s="77"/>
      <c r="H40" s="78"/>
    </row>
    <row r="41" spans="1:11">
      <c r="A41" s="61">
        <f t="shared" si="1"/>
        <v>8</v>
      </c>
      <c r="B41" s="81">
        <v>6</v>
      </c>
      <c r="C41" s="77"/>
      <c r="D41" s="77"/>
      <c r="E41" s="77"/>
      <c r="F41" s="77"/>
      <c r="G41" s="77"/>
      <c r="H41" s="78"/>
    </row>
    <row r="42" spans="1:11">
      <c r="A42" s="61">
        <f t="shared" si="1"/>
        <v>9</v>
      </c>
      <c r="B42" s="81">
        <v>6</v>
      </c>
      <c r="C42" s="77"/>
      <c r="D42" s="77"/>
      <c r="E42" s="77"/>
      <c r="F42" s="77"/>
      <c r="G42" s="77"/>
      <c r="H42" s="78"/>
    </row>
    <row r="43" spans="1:11">
      <c r="A43" s="61">
        <f t="shared" si="1"/>
        <v>10</v>
      </c>
      <c r="B43" s="81">
        <v>4</v>
      </c>
      <c r="C43" s="77"/>
      <c r="D43" s="77"/>
      <c r="E43" s="77"/>
      <c r="F43" s="77"/>
      <c r="G43" s="77"/>
      <c r="H43" s="78"/>
    </row>
    <row r="44" spans="1:11">
      <c r="A44" s="61">
        <f t="shared" si="1"/>
        <v>11</v>
      </c>
      <c r="B44" s="81">
        <v>4</v>
      </c>
      <c r="C44" s="77"/>
      <c r="D44" s="77"/>
      <c r="E44" s="77"/>
      <c r="F44" s="77"/>
      <c r="G44" s="77"/>
      <c r="H44" s="78"/>
    </row>
    <row r="45" spans="1:11">
      <c r="A45" s="61">
        <f t="shared" si="1"/>
        <v>12</v>
      </c>
      <c r="B45" s="81">
        <v>4</v>
      </c>
      <c r="C45" s="77"/>
      <c r="D45" s="77"/>
      <c r="E45" s="77"/>
      <c r="F45" s="77"/>
      <c r="G45" s="77"/>
      <c r="H45" s="78"/>
    </row>
    <row r="46" spans="1:11">
      <c r="A46" s="61">
        <f t="shared" si="1"/>
        <v>13</v>
      </c>
      <c r="B46" s="81">
        <v>4</v>
      </c>
      <c r="C46" s="77"/>
      <c r="D46" s="77"/>
      <c r="E46" s="77"/>
      <c r="F46" s="77"/>
      <c r="G46" s="77"/>
      <c r="H46" s="78"/>
    </row>
    <row r="47" spans="1:11">
      <c r="A47" s="61">
        <f t="shared" si="1"/>
        <v>14</v>
      </c>
      <c r="B47" s="81">
        <v>4</v>
      </c>
      <c r="C47" s="77"/>
      <c r="D47" s="77"/>
      <c r="E47" s="77"/>
      <c r="F47" s="77"/>
      <c r="G47" s="77"/>
      <c r="H47" s="78"/>
    </row>
    <row r="48" spans="1:11">
      <c r="A48" s="61">
        <f t="shared" si="1"/>
        <v>15</v>
      </c>
      <c r="B48" s="81">
        <v>3</v>
      </c>
      <c r="C48" s="77"/>
      <c r="D48" s="77"/>
      <c r="E48" s="77"/>
      <c r="F48" s="77"/>
      <c r="G48" s="77"/>
      <c r="H48" s="78"/>
    </row>
    <row r="49" spans="1:8">
      <c r="A49" s="61">
        <f t="shared" si="1"/>
        <v>16</v>
      </c>
      <c r="B49" s="81">
        <v>3</v>
      </c>
      <c r="C49" s="77"/>
      <c r="D49" s="77"/>
      <c r="E49" s="77"/>
      <c r="F49" s="77"/>
      <c r="G49" s="77"/>
      <c r="H49" s="78"/>
    </row>
    <row r="50" spans="1:8">
      <c r="A50" s="61">
        <f t="shared" si="1"/>
        <v>17</v>
      </c>
      <c r="B50" s="81">
        <v>3</v>
      </c>
      <c r="C50" s="77"/>
      <c r="D50" s="77"/>
      <c r="E50" s="77"/>
      <c r="F50" s="77"/>
      <c r="G50" s="77"/>
      <c r="H50" s="78"/>
    </row>
    <row r="51" spans="1:8">
      <c r="A51" s="61">
        <f t="shared" si="1"/>
        <v>18</v>
      </c>
      <c r="B51" s="81">
        <v>3</v>
      </c>
      <c r="C51" s="77"/>
      <c r="D51" s="77"/>
      <c r="E51" s="77"/>
      <c r="F51" s="77"/>
      <c r="G51" s="77"/>
      <c r="H51" s="78"/>
    </row>
    <row r="52" spans="1:8">
      <c r="A52" s="61">
        <f t="shared" si="1"/>
        <v>19</v>
      </c>
      <c r="B52" s="81">
        <v>3</v>
      </c>
      <c r="C52" s="77"/>
      <c r="D52" s="77"/>
      <c r="E52" s="77"/>
      <c r="F52" s="77"/>
      <c r="G52" s="77"/>
      <c r="H52" s="78"/>
    </row>
    <row r="53" spans="1:8">
      <c r="A53" s="62">
        <f t="shared" si="1"/>
        <v>20</v>
      </c>
      <c r="B53" s="82">
        <v>3</v>
      </c>
      <c r="C53" s="79"/>
      <c r="D53" s="79"/>
      <c r="E53" s="79"/>
      <c r="F53" s="79"/>
      <c r="G53" s="79"/>
      <c r="H53" s="80"/>
    </row>
  </sheetData>
  <phoneticPr fontId="5" type="noConversion"/>
  <printOptions horizontalCentered="1" verticalCentered="1" gridLines="1" gridLinesSet="0"/>
  <pageMargins left="0.39370078740157483" right="0.39370078740157483" top="0.98425196850393704" bottom="0.98425196850393704" header="0.51181102300000003" footer="0.51181102300000003"/>
  <pageSetup paperSize="9" orientation="portrait" horizontalDpi="4294967292" verticalDpi="4294967292" r:id="rId1"/>
  <headerFooter alignWithMargins="0">
    <oddHeader>&amp;F</oddHeader>
    <oddFooter>Seite &amp;P</oddFooter>
  </headerFooter>
  <rowBreaks count="1" manualBreakCount="1">
    <brk id="39" max="65535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5"/>
  <sheetViews>
    <sheetView workbookViewId="0"/>
  </sheetViews>
  <sheetFormatPr baseColWidth="10" defaultRowHeight="15"/>
  <cols>
    <col min="1" max="16384" width="11.42578125" style="28"/>
  </cols>
  <sheetData>
    <row r="1" spans="1:7" ht="22.5">
      <c r="A1" s="1" t="s">
        <v>49</v>
      </c>
      <c r="B1" s="29"/>
      <c r="C1" s="29"/>
    </row>
    <row r="2" spans="1:7">
      <c r="A2" s="29"/>
      <c r="B2" s="29"/>
      <c r="C2" s="29"/>
    </row>
    <row r="4" spans="1:7">
      <c r="A4" s="54" t="s">
        <v>5</v>
      </c>
      <c r="B4" s="64" t="s">
        <v>50</v>
      </c>
      <c r="C4" s="64" t="s">
        <v>51</v>
      </c>
      <c r="D4" s="65" t="s">
        <v>52</v>
      </c>
      <c r="E4" s="30"/>
      <c r="F4" s="30" t="s">
        <v>2</v>
      </c>
    </row>
    <row r="5" spans="1:7">
      <c r="A5" s="57">
        <v>0</v>
      </c>
      <c r="B5" s="73"/>
      <c r="C5" s="73"/>
      <c r="D5" s="74"/>
    </row>
    <row r="6" spans="1:7">
      <c r="A6" s="57">
        <f t="shared" ref="A6:A25" si="0">A5+hh</f>
        <v>0.5</v>
      </c>
      <c r="B6" s="73"/>
      <c r="C6" s="73"/>
      <c r="D6" s="74"/>
      <c r="F6" s="28" t="s">
        <v>53</v>
      </c>
      <c r="G6" s="3">
        <v>9</v>
      </c>
    </row>
    <row r="7" spans="1:7">
      <c r="A7" s="57">
        <f t="shared" si="0"/>
        <v>1</v>
      </c>
      <c r="B7" s="73"/>
      <c r="C7" s="73"/>
      <c r="D7" s="74"/>
      <c r="F7" s="28" t="s">
        <v>54</v>
      </c>
      <c r="G7" s="3">
        <v>3</v>
      </c>
    </row>
    <row r="8" spans="1:7">
      <c r="A8" s="57">
        <f t="shared" si="0"/>
        <v>1.5</v>
      </c>
      <c r="B8" s="73"/>
      <c r="C8" s="73"/>
      <c r="D8" s="74"/>
      <c r="F8" s="28" t="s">
        <v>33</v>
      </c>
      <c r="G8" s="3">
        <v>1</v>
      </c>
    </row>
    <row r="9" spans="1:7">
      <c r="A9" s="57">
        <f t="shared" si="0"/>
        <v>2</v>
      </c>
      <c r="B9" s="73"/>
      <c r="C9" s="73"/>
      <c r="D9" s="74"/>
      <c r="F9" s="28" t="s">
        <v>55</v>
      </c>
      <c r="G9" s="3">
        <v>0.75</v>
      </c>
    </row>
    <row r="10" spans="1:7">
      <c r="A10" s="57">
        <f t="shared" si="0"/>
        <v>2.5</v>
      </c>
      <c r="B10" s="73"/>
      <c r="C10" s="73"/>
      <c r="D10" s="74"/>
      <c r="F10" s="28" t="s">
        <v>56</v>
      </c>
      <c r="G10" s="3">
        <v>0.5</v>
      </c>
    </row>
    <row r="11" spans="1:7">
      <c r="A11" s="57">
        <f t="shared" si="0"/>
        <v>3</v>
      </c>
      <c r="B11" s="73"/>
      <c r="C11" s="73"/>
      <c r="D11" s="74"/>
      <c r="F11" s="28" t="s">
        <v>57</v>
      </c>
      <c r="G11" s="3">
        <v>5</v>
      </c>
    </row>
    <row r="12" spans="1:7">
      <c r="A12" s="57">
        <f t="shared" si="0"/>
        <v>3.5</v>
      </c>
      <c r="B12" s="73"/>
      <c r="C12" s="73"/>
      <c r="D12" s="74"/>
      <c r="F12" s="28" t="s">
        <v>34</v>
      </c>
      <c r="G12" s="3">
        <v>0.5</v>
      </c>
    </row>
    <row r="13" spans="1:7">
      <c r="A13" s="57">
        <f t="shared" si="0"/>
        <v>4</v>
      </c>
      <c r="B13" s="73"/>
      <c r="C13" s="73"/>
      <c r="D13" s="74"/>
    </row>
    <row r="14" spans="1:7">
      <c r="A14" s="57">
        <f t="shared" si="0"/>
        <v>4.5</v>
      </c>
      <c r="B14" s="73"/>
      <c r="C14" s="73"/>
      <c r="D14" s="74"/>
    </row>
    <row r="15" spans="1:7">
      <c r="A15" s="57">
        <f t="shared" si="0"/>
        <v>5</v>
      </c>
      <c r="B15" s="73"/>
      <c r="C15" s="73"/>
      <c r="D15" s="74"/>
    </row>
    <row r="16" spans="1:7">
      <c r="A16" s="57">
        <f t="shared" si="0"/>
        <v>5.5</v>
      </c>
      <c r="B16" s="73"/>
      <c r="C16" s="73"/>
      <c r="D16" s="74"/>
    </row>
    <row r="17" spans="1:4">
      <c r="A17" s="57">
        <f t="shared" si="0"/>
        <v>6</v>
      </c>
      <c r="B17" s="73"/>
      <c r="C17" s="73"/>
      <c r="D17" s="74"/>
    </row>
    <row r="18" spans="1:4">
      <c r="A18" s="57">
        <f t="shared" si="0"/>
        <v>6.5</v>
      </c>
      <c r="B18" s="73"/>
      <c r="C18" s="73"/>
      <c r="D18" s="74"/>
    </row>
    <row r="19" spans="1:4">
      <c r="A19" s="57">
        <f t="shared" si="0"/>
        <v>7</v>
      </c>
      <c r="B19" s="73"/>
      <c r="C19" s="73"/>
      <c r="D19" s="74"/>
    </row>
    <row r="20" spans="1:4">
      <c r="A20" s="57">
        <f t="shared" si="0"/>
        <v>7.5</v>
      </c>
      <c r="B20" s="73"/>
      <c r="C20" s="73"/>
      <c r="D20" s="74"/>
    </row>
    <row r="21" spans="1:4">
      <c r="A21" s="57">
        <f t="shared" si="0"/>
        <v>8</v>
      </c>
      <c r="B21" s="73"/>
      <c r="C21" s="73"/>
      <c r="D21" s="74"/>
    </row>
    <row r="22" spans="1:4">
      <c r="A22" s="57">
        <f t="shared" si="0"/>
        <v>8.5</v>
      </c>
      <c r="B22" s="73"/>
      <c r="C22" s="73"/>
      <c r="D22" s="74"/>
    </row>
    <row r="23" spans="1:4">
      <c r="A23" s="57">
        <f t="shared" si="0"/>
        <v>9</v>
      </c>
      <c r="B23" s="73"/>
      <c r="C23" s="73"/>
      <c r="D23" s="74"/>
    </row>
    <row r="24" spans="1:4">
      <c r="A24" s="57">
        <f t="shared" si="0"/>
        <v>9.5</v>
      </c>
      <c r="B24" s="73"/>
      <c r="C24" s="73"/>
      <c r="D24" s="74"/>
    </row>
    <row r="25" spans="1:4">
      <c r="A25" s="58">
        <f t="shared" si="0"/>
        <v>10</v>
      </c>
      <c r="B25" s="75"/>
      <c r="C25" s="75"/>
      <c r="D25" s="76"/>
    </row>
  </sheetData>
  <phoneticPr fontId="5" type="noConversion"/>
  <printOptions horizontalCentered="1" verticalCentered="1" gridLines="1" gridLinesSet="0"/>
  <pageMargins left="0.78740157480314965" right="0.78740157480314965" top="0.98425196850393704" bottom="0.98425196850393704" header="0.51181102300000003" footer="0.51181102300000003"/>
  <pageSetup paperSize="9" orientation="portrait" horizontalDpi="4294967292" verticalDpi="4294967292" copies="0"/>
  <headerFooter alignWithMargins="0">
    <oddHeader>&amp;F</oddHeader>
    <oddFooter>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19</vt:i4>
      </vt:variant>
    </vt:vector>
  </HeadingPairs>
  <TitlesOfParts>
    <vt:vector size="26" baseType="lpstr">
      <vt:lpstr>Weltbev.</vt:lpstr>
      <vt:lpstr>Bev. USA</vt:lpstr>
      <vt:lpstr>Log. Wachstum</vt:lpstr>
      <vt:lpstr>Räuber Beute</vt:lpstr>
      <vt:lpstr>Angebot Nachfrage</vt:lpstr>
      <vt:lpstr>Produktzyklus</vt:lpstr>
      <vt:lpstr>Inflation</vt:lpstr>
      <vt:lpstr>alpha</vt:lpstr>
      <vt:lpstr>beta</vt:lpstr>
      <vt:lpstr>delta</vt:lpstr>
      <vt:lpstr>e</vt:lpstr>
      <vt:lpstr>eps</vt:lpstr>
      <vt:lpstr>Inflation!gamma</vt:lpstr>
      <vt:lpstr>gamma0</vt:lpstr>
      <vt:lpstr>h</vt:lpstr>
      <vt:lpstr>Produktzyklus!h_</vt:lpstr>
      <vt:lpstr>h0</vt:lpstr>
      <vt:lpstr>Inflation!hh</vt:lpstr>
      <vt:lpstr>K_</vt:lpstr>
      <vt:lpstr>K_max</vt:lpstr>
      <vt:lpstr>l_</vt:lpstr>
      <vt:lpstr>m</vt:lpstr>
      <vt:lpstr>N_0</vt:lpstr>
      <vt:lpstr>p_max</vt:lpstr>
      <vt:lpstr>p0</vt:lpstr>
      <vt:lpstr>r_</vt:lpstr>
    </vt:vector>
  </TitlesOfParts>
  <Company>TU Wien - Campusversion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GK_</dc:creator>
  <cp:lastModifiedBy>GK_</cp:lastModifiedBy>
  <dcterms:created xsi:type="dcterms:W3CDTF">2010-11-23T22:45:45Z</dcterms:created>
  <dcterms:modified xsi:type="dcterms:W3CDTF">2010-11-24T22:46:07Z</dcterms:modified>
</cp:coreProperties>
</file>